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M:\TSUNAMIdata\HAZUS\FY20_NOAA_task4\Report\"/>
    </mc:Choice>
  </mc:AlternateContent>
  <xr:revisionPtr revIDLastSave="0" documentId="13_ncr:1_{1B25A744-839F-47EC-8424-DEE74F3A78E2}" xr6:coauthVersionLast="47" xr6:coauthVersionMax="47" xr10:uidLastSave="{00000000-0000-0000-0000-000000000000}"/>
  <bookViews>
    <workbookView xWindow="345" yWindow="960" windowWidth="25845" windowHeight="15885" tabRatio="770" xr2:uid="{00000000-000D-0000-FFFF-FFFF00000000}"/>
  </bookViews>
  <sheets>
    <sheet name="Table3-1" sheetId="1" r:id="rId1"/>
    <sheet name="Table3-2" sheetId="2" r:id="rId2"/>
    <sheet name="Table3-3" sheetId="3" r:id="rId3"/>
    <sheet name="Table3-4" sheetId="5" r:id="rId4"/>
    <sheet name="Table3-5" sheetId="8" r:id="rId5"/>
    <sheet name="Table3-6" sheetId="9" r:id="rId6"/>
    <sheet name="Table3-7" sheetId="10" r:id="rId7"/>
    <sheet name="Table3-8" sheetId="11" r:id="rId8"/>
    <sheet name="Res_Occupancy" sheetId="12" r:id="rId9"/>
    <sheet name="Bldg_Damage" sheetId="13" r:id="rId10"/>
    <sheet name="Bldg_types_A" sheetId="14" r:id="rId11"/>
    <sheet name="Bldg_types_B" sheetId="15" r:id="rId12"/>
    <sheet name="BuildingDamage" sheetId="16" r:id="rId13"/>
  </sheets>
  <definedNames>
    <definedName name="_Ref13051046" localSheetId="5">'Table3-6'!$B$1</definedName>
    <definedName name="_Ref35955967" localSheetId="1">'Table3-2'!$B$2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6" i="14" l="1"/>
  <c r="AE13" i="14"/>
  <c r="AF13" i="14"/>
  <c r="AF10" i="14"/>
  <c r="AA10" i="14"/>
  <c r="AB10" i="14"/>
  <c r="AC28" i="11"/>
  <c r="Y28" i="11"/>
  <c r="U28" i="11"/>
  <c r="Q28" i="11"/>
  <c r="M28" i="11"/>
  <c r="I28" i="11"/>
  <c r="AC27" i="11"/>
  <c r="Y27" i="11"/>
  <c r="U27" i="11"/>
  <c r="Q27" i="11"/>
  <c r="M27" i="11"/>
  <c r="I27" i="11"/>
  <c r="C26" i="11"/>
  <c r="AE16" i="3"/>
  <c r="AD16" i="3"/>
  <c r="AC16" i="3"/>
  <c r="AB16" i="3"/>
  <c r="AD15" i="3"/>
  <c r="AC15" i="3"/>
  <c r="AB15" i="3"/>
  <c r="AF14" i="3"/>
  <c r="AE14" i="3"/>
  <c r="AD14" i="3"/>
  <c r="AC14" i="3"/>
  <c r="AG14" i="3" s="1"/>
  <c r="AB14" i="3"/>
  <c r="AA14" i="3"/>
  <c r="AE13" i="3"/>
  <c r="AC12" i="3"/>
  <c r="AF11" i="3"/>
  <c r="AE11" i="3"/>
  <c r="AD11" i="3"/>
  <c r="AC11" i="3"/>
  <c r="AB11" i="3"/>
  <c r="AA11" i="3"/>
  <c r="AA10" i="3"/>
  <c r="AF10" i="3"/>
  <c r="AD9" i="3"/>
  <c r="AC9" i="3"/>
  <c r="AF8" i="3"/>
  <c r="AE8" i="3"/>
  <c r="AD8" i="3"/>
  <c r="AC8" i="3"/>
  <c r="AB8" i="3"/>
  <c r="AA8" i="3"/>
  <c r="AD10" i="14" l="1"/>
  <c r="AC10" i="14"/>
  <c r="AE10" i="14"/>
  <c r="AA13" i="14"/>
  <c r="AB13" i="14"/>
  <c r="AC16" i="14"/>
  <c r="AD16" i="14"/>
  <c r="AB16" i="14"/>
  <c r="AE16" i="14"/>
  <c r="AA16" i="14"/>
  <c r="AC13" i="14"/>
  <c r="AD13" i="14"/>
  <c r="AG11" i="3"/>
  <c r="AC14" i="14"/>
  <c r="AB14" i="14"/>
  <c r="AA14" i="14"/>
  <c r="AF14" i="14"/>
  <c r="AE14" i="14"/>
  <c r="AD14" i="14"/>
  <c r="AE12" i="14"/>
  <c r="AD12" i="14"/>
  <c r="AA15" i="3"/>
  <c r="AF15" i="3"/>
  <c r="AE15" i="3"/>
  <c r="AF16" i="3"/>
  <c r="AA13" i="3"/>
  <c r="AA9" i="14"/>
  <c r="AB9" i="14"/>
  <c r="AE15" i="14"/>
  <c r="AD15" i="14"/>
  <c r="AC13" i="3"/>
  <c r="AC9" i="14"/>
  <c r="AB13" i="3"/>
  <c r="AD13" i="3"/>
  <c r="AF9" i="14"/>
  <c r="AA12" i="3"/>
  <c r="AF12" i="3"/>
  <c r="AE12" i="3"/>
  <c r="AF13" i="3"/>
  <c r="AA12" i="14"/>
  <c r="AB12" i="14"/>
  <c r="AC12" i="14"/>
  <c r="AB10" i="3"/>
  <c r="AG10" i="3" s="1"/>
  <c r="AF12" i="14"/>
  <c r="AA15" i="14"/>
  <c r="AB15" i="14"/>
  <c r="AG8" i="3"/>
  <c r="AD10" i="3"/>
  <c r="AC15" i="14"/>
  <c r="AC10" i="3"/>
  <c r="AC28" i="3" s="1"/>
  <c r="AE10" i="3"/>
  <c r="AB12" i="3"/>
  <c r="AC8" i="14"/>
  <c r="AB8" i="14"/>
  <c r="AA8" i="14"/>
  <c r="AF8" i="14"/>
  <c r="AE8" i="14"/>
  <c r="AD8" i="14"/>
  <c r="AF15" i="14"/>
  <c r="AD12" i="3"/>
  <c r="AA9" i="3"/>
  <c r="AA28" i="3" s="1"/>
  <c r="AF9" i="3"/>
  <c r="AE9" i="3"/>
  <c r="AE28" i="3" s="1"/>
  <c r="AE9" i="14"/>
  <c r="AD9" i="14"/>
  <c r="AC11" i="14"/>
  <c r="AB11" i="14"/>
  <c r="AA11" i="14"/>
  <c r="AF11" i="14"/>
  <c r="AE11" i="14"/>
  <c r="AD11" i="14"/>
  <c r="AA16" i="3"/>
  <c r="AG16" i="3" s="1"/>
  <c r="AB9" i="3"/>
  <c r="AG10" i="14" l="1"/>
  <c r="AG16" i="14"/>
  <c r="AG13" i="14"/>
  <c r="AG14" i="14"/>
  <c r="AF28" i="3"/>
  <c r="AD28" i="3"/>
  <c r="AB28" i="3"/>
  <c r="AD28" i="14"/>
  <c r="AF28" i="14"/>
  <c r="AG15" i="14"/>
  <c r="AC28" i="14"/>
  <c r="AG12" i="14"/>
  <c r="AE28" i="14"/>
  <c r="AB28" i="14"/>
  <c r="AG15" i="3"/>
  <c r="AA28" i="14"/>
  <c r="AG8" i="14"/>
  <c r="AG12" i="3"/>
  <c r="AG9" i="14"/>
  <c r="AG9" i="3"/>
  <c r="AG13" i="3"/>
  <c r="AG11" i="14"/>
  <c r="AG28" i="3" l="1"/>
  <c r="AG28" i="14"/>
</calcChain>
</file>

<file path=xl/sharedStrings.xml><?xml version="1.0" encoding="utf-8"?>
<sst xmlns="http://schemas.openxmlformats.org/spreadsheetml/2006/main" count="668" uniqueCount="130">
  <si>
    <t>These results are limited to the tsunami zone.</t>
  </si>
  <si>
    <t xml:space="preserve">Table 3- 1. </t>
  </si>
  <si>
    <t>Permanent and temporary resident demographics per tsunami zone.</t>
  </si>
  <si>
    <t>Permanent Residents</t>
  </si>
  <si>
    <t>Temporary Residents</t>
  </si>
  <si>
    <t>Percent (%) Increase</t>
  </si>
  <si>
    <t>Total Population</t>
  </si>
  <si>
    <t>% of Permanent Residents Relative to Total</t>
  </si>
  <si>
    <t>% of Perm + Residents Relative to Total</t>
  </si>
  <si>
    <t>Tsunami Zone</t>
  </si>
  <si>
    <t>Permanent</t>
  </si>
  <si>
    <t>Permanent + Temporary</t>
  </si>
  <si>
    <t>Community</t>
  </si>
  <si>
    <t>M1</t>
  </si>
  <si>
    <t>L1</t>
  </si>
  <si>
    <t>XXL1</t>
  </si>
  <si>
    <t>Lakeside</t>
  </si>
  <si>
    <t>Coos Bay</t>
  </si>
  <si>
    <t>North Bend</t>
  </si>
  <si>
    <t>Barview</t>
  </si>
  <si>
    <t>Charleston</t>
  </si>
  <si>
    <t>Sunset Bay State Park</t>
  </si>
  <si>
    <t>Bullards Beach State Park</t>
  </si>
  <si>
    <t>Bandon</t>
  </si>
  <si>
    <t>Other</t>
  </si>
  <si>
    <t>Total / Avg</t>
  </si>
  <si>
    <t xml:space="preserve">Table 3- 2. </t>
  </si>
  <si>
    <t>Permanent resident age demographics per tsunami zone.</t>
  </si>
  <si>
    <t>&lt; 65</t>
  </si>
  <si>
    <t>≥ 65</t>
  </si>
  <si>
    <t>Older Age Ratio</t>
  </si>
  <si>
    <t xml:space="preserve"> </t>
  </si>
  <si>
    <t xml:space="preserve">Table 3- 3. </t>
  </si>
  <si>
    <t>Number of residents per building occupancy type per community.</t>
  </si>
  <si>
    <t>Housing Type</t>
  </si>
  <si>
    <t>Single Family Residential</t>
  </si>
  <si>
    <t>Manuf.</t>
  </si>
  <si>
    <t>Multi-family Residential</t>
  </si>
  <si>
    <t>Hotel/</t>
  </si>
  <si>
    <t>Mobile</t>
  </si>
  <si>
    <t>Total</t>
  </si>
  <si>
    <t>Housing</t>
  </si>
  <si>
    <t>Motel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</si>
  <si>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</si>
  <si>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</si>
  <si>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</t>
  </si>
  <si>
    <t>Number of Buildings</t>
  </si>
  <si>
    <t>Number of Buildings by Tsunami Zone</t>
  </si>
  <si>
    <t>Building Replacement Cost by Tsunami Zone ($ Million)</t>
  </si>
  <si>
    <t>Building Loss - CSZ Earthquake ($ Million)</t>
  </si>
  <si>
    <t>Building Loss Ratio - CSZ Earthquake</t>
  </si>
  <si>
    <t>Combined Building Loss: Earthquake and Tsunami Scenario ($ Million)</t>
  </si>
  <si>
    <t>Combined Building Loss Percent: Earthquake and Tsunami Scenario</t>
  </si>
  <si>
    <t>Combined Building Debris: Earthquake and Tsunami Scenario (Tons)</t>
  </si>
  <si>
    <t>Total Building Loss ($Million): Earthquake and Tsunami Scenario</t>
  </si>
  <si>
    <t>Medium</t>
  </si>
  <si>
    <t>Large</t>
  </si>
  <si>
    <t>XX-Large</t>
  </si>
  <si>
    <t xml:space="preserve">Table 3- 4 Alt. </t>
  </si>
  <si>
    <t>INSIDE of each tsunami zone              ($ Million)</t>
  </si>
  <si>
    <t>OUTSIDE of each tsunami zone            ($ Million)</t>
  </si>
  <si>
    <t>Building Loss - Tsunami ($ Million)</t>
  </si>
  <si>
    <t>Building Loss Percent:                Tsunami Scenario</t>
  </si>
  <si>
    <t>Building Loss Percent:          Earthquake Scenario</t>
  </si>
  <si>
    <t>Includes outsize tsunami zone.</t>
  </si>
  <si>
    <t xml:space="preserve">Table 3- 5. </t>
  </si>
  <si>
    <t>Earthquake-induced injuries by community zone. See Table 2-2 for more complete description of Hazus injury levels.</t>
  </si>
  <si>
    <t>Combined Totals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</si>
  <si>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</si>
  <si>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</si>
  <si>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</si>
  <si>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</si>
  <si>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</si>
  <si>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</si>
  <si>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</si>
  <si>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</si>
  <si>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 xml:space="preserve">Table 3- 6. </t>
  </si>
  <si>
    <t>Population and tsunami-caused injury and fatality estimates per community zone. Tsunami injury and fatality percentage is for residents within the XX-Large tsunami zone.</t>
  </si>
  <si>
    <t>Assumes depart time is "good" (i.e. 10 min)</t>
  </si>
  <si>
    <t>Number of Permanent Residents by Tsunami Zone</t>
  </si>
  <si>
    <t>Number of Temporary Residents by Tsunami Zone</t>
  </si>
  <si>
    <t>Injuries and Fatalities to permanent Residents by Tsunami Scenario</t>
  </si>
  <si>
    <t>Injuries and Fatalities to Temporary Residents by Tsunami Scenario</t>
  </si>
  <si>
    <t>Injuries and Fatalities to Permanent Residents by Tsunami Scenario, Percent</t>
  </si>
  <si>
    <t>Injuries and Fatalities to Temporary Residents by Tsunami Scenario, Percent</t>
  </si>
  <si>
    <t>Community Zone</t>
  </si>
  <si>
    <t xml:space="preserve">Table 3- 7. </t>
  </si>
  <si>
    <t>Injury and fatality estimate for XX-Large tsunami scenario, by community zone, for three median departure times. Number of residents combines permanent and temporary residents. Injury percentage is number of injuries divided by injuries and fatalities.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</si>
  <si>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</si>
  <si>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</si>
  <si>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</si>
  <si>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</si>
  <si>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</si>
  <si>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</si>
  <si>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Injuries Percent of total Casualties</t>
  </si>
  <si>
    <t>These results are limited to the tsunami zone, except for the EQ stuff.</t>
  </si>
  <si>
    <t>Table 3- 6. Estimated injury and fatalities associated with a CSZ (Mw = 9.0) earthquake and XXL1 tsunami, based on a 2 AM summer weekend scenario.</t>
  </si>
  <si>
    <t>DISPLACED</t>
  </si>
  <si>
    <t>Permanent Residents Only</t>
  </si>
  <si>
    <t>Permanent + Temporary Residents</t>
  </si>
  <si>
    <t>Total Population in UGB Tsunami Zone</t>
  </si>
  <si>
    <t>Earthquake</t>
  </si>
  <si>
    <t>Injury Ratio</t>
  </si>
  <si>
    <t>Displaced</t>
  </si>
  <si>
    <t>Tsunami</t>
  </si>
  <si>
    <t>Number of single-family residential buildings and occupancy in the XXL1 tsunami zone by community</t>
  </si>
  <si>
    <t>Community </t>
  </si>
  <si>
    <t>Total Number of Single Family Residential Homes</t>
  </si>
  <si>
    <t>Number of Permanently Occupied Single Family Residential Homes</t>
  </si>
  <si>
    <t>Number of Temporary Resident</t>
  </si>
  <si>
    <t>Percent of Single Family Residential Homes that are Permanently Occupied</t>
  </si>
  <si>
    <t>Building damage estimates for a CSZ earthquake and XXL1 tsunami.</t>
  </si>
  <si>
    <t>Total Number of Buildings</t>
  </si>
  <si>
    <t>Total Building Square Footage (thousand)</t>
  </si>
  <si>
    <t>Total Building Replacement Cost</t>
  </si>
  <si>
    <t>Damaged</t>
  </si>
  <si>
    <t>Reidential homes building content at 5 tons/building (RES1 and RES2)</t>
  </si>
  <si>
    <t>Loss Ratio</t>
  </si>
  <si>
    <t>RES1 and RES2 in XXL count</t>
  </si>
  <si>
    <t>($ Million)</t>
  </si>
  <si>
    <t>Buildings</t>
  </si>
  <si>
    <t>(tons)</t>
  </si>
  <si>
    <t>Combined</t>
  </si>
  <si>
    <t>These results are NOT limited to the tsunami zone.</t>
  </si>
  <si>
    <t>PDsNone</t>
  </si>
  <si>
    <t>PDsSlight</t>
  </si>
  <si>
    <t>PDsModerate</t>
  </si>
  <si>
    <t>PDsExtensive</t>
  </si>
  <si>
    <t>PDsComplete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</si>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</sst>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9" fillId="0" borderId="0"/>
  </cellStyleXfs>
  <cellXfs count="14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9" fontId="2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0" xfId="0" applyFont="1"/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9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3" fontId="0" fillId="0" borderId="6" xfId="0" applyNumberFormat="1" applyBorder="1"/>
    <xf numFmtId="9" fontId="0" fillId="0" borderId="6" xfId="0" applyNumberFormat="1" applyBorder="1"/>
    <xf numFmtId="0" fontId="2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0" fillId="0" borderId="0" xfId="0" applyNumberForma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9" fontId="0" fillId="0" borderId="0" xfId="1" applyFont="1"/>
    <xf numFmtId="0" fontId="8" fillId="0" borderId="0" xfId="0" applyFont="1"/>
    <xf numFmtId="0" fontId="0" fillId="3" borderId="0" xfId="0" applyFill="1"/>
    <xf numFmtId="0" fontId="11" fillId="0" borderId="0" xfId="0" applyFont="1" applyAlignment="1">
      <alignment vertical="center"/>
    </xf>
    <xf numFmtId="0" fontId="12" fillId="3" borderId="0" xfId="0" applyFont="1" applyFill="1" applyAlignment="1">
      <alignment vertical="center"/>
    </xf>
    <xf numFmtId="0" fontId="10" fillId="0" borderId="0" xfId="0" applyFont="1"/>
    <xf numFmtId="9" fontId="2" fillId="0" borderId="1" xfId="0" applyNumberFormat="1" applyFont="1" applyBorder="1" applyAlignment="1">
      <alignment horizontal="right" vertical="center"/>
    </xf>
    <xf numFmtId="0" fontId="3" fillId="0" borderId="3" xfId="0" applyFont="1" applyBorder="1"/>
    <xf numFmtId="3" fontId="3" fillId="0" borderId="3" xfId="0" applyNumberFormat="1" applyFont="1" applyBorder="1"/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9" fontId="0" fillId="0" borderId="1" xfId="0" applyNumberFormat="1" applyBorder="1"/>
    <xf numFmtId="9" fontId="3" fillId="0" borderId="0" xfId="0" applyNumberFormat="1" applyFont="1" applyAlignment="1">
      <alignment vertical="center"/>
    </xf>
    <xf numFmtId="9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left" vertical="center"/>
    </xf>
    <xf numFmtId="9" fontId="3" fillId="0" borderId="0" xfId="0" applyNumberFormat="1" applyFont="1"/>
    <xf numFmtId="9" fontId="2" fillId="0" borderId="0" xfId="0" applyNumberFormat="1" applyFont="1" applyAlignment="1">
      <alignment horizontal="right" vertical="center" wrapText="1"/>
    </xf>
    <xf numFmtId="9" fontId="2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/>
    <xf numFmtId="3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9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/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4" fontId="2" fillId="0" borderId="1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4" xfId="0" applyBorder="1"/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0" fillId="0" borderId="0" xfId="0" applyFont="1"/>
    <xf numFmtId="0" fontId="16" fillId="0" borderId="1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W27"/>
  <sheetViews>
    <sheetView tabSelected="1" workbookViewId="0"/>
  </sheetViews>
  <sheetFormatPr defaultRowHeight="15" x14ac:dyDescent="0.25"/>
  <cols>
    <col min="1" max="1" width="4.7109375" style="95" customWidth="1"/>
    <col min="2" max="2" width="11.140625" style="95" customWidth="1"/>
  </cols>
  <sheetData>
    <row r="1" spans="2:23" x14ac:dyDescent="0.25">
      <c r="B1" s="59" t="s">
        <v>0</v>
      </c>
    </row>
    <row r="2" spans="2:23" x14ac:dyDescent="0.25">
      <c r="B2" t="s">
        <v>1</v>
      </c>
      <c r="C2" t="s">
        <v>2</v>
      </c>
    </row>
    <row r="3" spans="2:23" ht="15.75" customHeight="1" thickBot="1" x14ac:dyDescent="0.3"/>
    <row r="4" spans="2:23" ht="22.5" customHeight="1" thickBot="1" x14ac:dyDescent="0.3">
      <c r="B4" s="25"/>
      <c r="C4" s="116" t="s">
        <v>3</v>
      </c>
      <c r="D4" s="111"/>
      <c r="E4" s="111"/>
      <c r="F4" s="88"/>
      <c r="G4" s="116" t="s">
        <v>4</v>
      </c>
      <c r="H4" s="111"/>
      <c r="I4" s="111"/>
      <c r="J4" s="89"/>
      <c r="K4" s="110" t="s">
        <v>5</v>
      </c>
      <c r="L4" s="111"/>
      <c r="M4" s="111"/>
      <c r="O4" s="110" t="s">
        <v>6</v>
      </c>
      <c r="P4" s="111"/>
      <c r="Q4" s="110" t="s">
        <v>7</v>
      </c>
      <c r="R4" s="111"/>
      <c r="S4" s="111"/>
      <c r="T4" s="101"/>
      <c r="U4" s="55" t="s">
        <v>8</v>
      </c>
      <c r="V4" s="101"/>
      <c r="W4" s="101"/>
    </row>
    <row r="5" spans="2:23" ht="15.75" customHeight="1" thickBot="1" x14ac:dyDescent="0.3">
      <c r="C5" s="114" t="s">
        <v>9</v>
      </c>
      <c r="D5" s="115"/>
      <c r="E5" s="115"/>
      <c r="G5" s="114" t="s">
        <v>9</v>
      </c>
      <c r="H5" s="115"/>
      <c r="I5" s="115"/>
      <c r="J5" s="26"/>
      <c r="K5" s="117" t="s">
        <v>9</v>
      </c>
      <c r="L5" s="115"/>
      <c r="M5" s="115"/>
      <c r="O5" s="112" t="s">
        <v>10</v>
      </c>
      <c r="P5" s="112" t="s">
        <v>11</v>
      </c>
      <c r="Q5" s="114" t="s">
        <v>9</v>
      </c>
      <c r="R5" s="115"/>
      <c r="S5" s="115"/>
      <c r="T5" s="88"/>
      <c r="U5" s="114" t="s">
        <v>9</v>
      </c>
      <c r="V5" s="115"/>
      <c r="W5" s="115"/>
    </row>
    <row r="6" spans="2:23" ht="21" customHeight="1" thickBot="1" x14ac:dyDescent="0.3">
      <c r="B6" s="27" t="s">
        <v>12</v>
      </c>
      <c r="C6" s="54" t="s">
        <v>13</v>
      </c>
      <c r="D6" s="54" t="s">
        <v>14</v>
      </c>
      <c r="E6" s="54" t="s">
        <v>15</v>
      </c>
      <c r="F6" s="87"/>
      <c r="G6" s="54" t="s">
        <v>13</v>
      </c>
      <c r="H6" s="54" t="s">
        <v>14</v>
      </c>
      <c r="I6" s="54" t="s">
        <v>15</v>
      </c>
      <c r="J6" s="28"/>
      <c r="K6" s="28" t="s">
        <v>13</v>
      </c>
      <c r="L6" s="28" t="s">
        <v>14</v>
      </c>
      <c r="M6" s="28" t="s">
        <v>15</v>
      </c>
      <c r="O6" s="113"/>
      <c r="P6" s="113"/>
      <c r="Q6" s="54" t="s">
        <v>13</v>
      </c>
      <c r="R6" s="54" t="s">
        <v>14</v>
      </c>
      <c r="S6" s="54" t="s">
        <v>15</v>
      </c>
      <c r="T6" s="54"/>
      <c r="U6" s="54" t="s">
        <v>13</v>
      </c>
      <c r="V6" s="54" t="s">
        <v>14</v>
      </c>
      <c r="W6" s="54" t="s">
        <v>15</v>
      </c>
    </row>
    <row r="7" spans="2:23" x14ac:dyDescent="0.25">
      <c r="B7" s="9" t="s">
        <v>16</v>
      </c>
      <c r="C7" s="14">
        <v>0</v>
      </c>
      <c r="D7" s="14">
        <v>3.6921994686126709</v>
      </c>
      <c r="E7" s="14">
        <v>107.9041614532471</v>
      </c>
      <c r="F7" s="14"/>
      <c r="G7" s="14">
        <v>0</v>
      </c>
      <c r="H7" s="14">
        <v>4.2857141494750977</v>
      </c>
      <c r="I7" s="14">
        <v>68.311433970928192</v>
      </c>
      <c r="J7" s="14"/>
      <c r="K7" s="14" t="s">
        <v>129</v>
      </c>
      <c r="L7" s="14">
        <v>216.07482710259524</v>
      </c>
      <c r="M7" s="14">
        <v>163.30750644916162</v>
      </c>
      <c r="O7" s="51">
        <v>1709.2085950374601</v>
      </c>
      <c r="P7" s="51">
        <v>2385.794921875</v>
      </c>
      <c r="Q7" s="56">
        <v>0</v>
      </c>
      <c r="R7" s="56">
        <v>2.1601807288663621E-3</v>
      </c>
      <c r="S7" s="56">
        <v>6.3131066486874415E-2</v>
      </c>
      <c r="T7" s="56"/>
      <c r="U7" s="56">
        <v>0</v>
      </c>
      <c r="V7" s="56">
        <v>3.3439226250921491E-3</v>
      </c>
      <c r="W7" s="56">
        <v>7.3860327980615856E-2</v>
      </c>
    </row>
    <row r="8" spans="2:23" x14ac:dyDescent="0.25">
      <c r="B8" s="9" t="s">
        <v>17</v>
      </c>
      <c r="C8" s="14">
        <v>447.68463742733002</v>
      </c>
      <c r="D8" s="14">
        <v>1021.624512195587</v>
      </c>
      <c r="E8" s="14">
        <v>2517.302876830101</v>
      </c>
      <c r="F8" s="14"/>
      <c r="G8" s="14">
        <v>545.01700900495052</v>
      </c>
      <c r="H8" s="14">
        <v>1054.161201938987</v>
      </c>
      <c r="I8" s="14">
        <v>1629.5554127916689</v>
      </c>
      <c r="J8" s="14"/>
      <c r="K8" s="14">
        <v>221.74128023176132</v>
      </c>
      <c r="L8" s="14">
        <v>203.18479924424238</v>
      </c>
      <c r="M8" s="14">
        <v>164.73418148410005</v>
      </c>
      <c r="O8" s="51">
        <v>15652.475372672079</v>
      </c>
      <c r="P8" s="51">
        <v>19482.938386321071</v>
      </c>
      <c r="Q8" s="56">
        <v>2.8601523194788103E-2</v>
      </c>
      <c r="R8" s="56">
        <v>6.5269197866253056E-2</v>
      </c>
      <c r="S8" s="56">
        <v>0.16082458632869678</v>
      </c>
      <c r="T8" s="56"/>
      <c r="U8" s="56">
        <v>5.0952357737231987E-2</v>
      </c>
      <c r="V8" s="56">
        <v>0.10654377039923191</v>
      </c>
      <c r="W8" s="56">
        <v>0.21284562971945087</v>
      </c>
    </row>
    <row r="9" spans="2:23" x14ac:dyDescent="0.25">
      <c r="B9" s="9" t="s">
        <v>18</v>
      </c>
      <c r="C9" s="14">
        <v>58.016625046730042</v>
      </c>
      <c r="D9" s="14">
        <v>468.99920380115509</v>
      </c>
      <c r="E9" s="14">
        <v>1255.122245192528</v>
      </c>
      <c r="F9" s="14"/>
      <c r="G9" s="14">
        <v>169.06936077773571</v>
      </c>
      <c r="H9" s="14">
        <v>208.721690967679</v>
      </c>
      <c r="I9" s="14">
        <v>1000.44094478339</v>
      </c>
      <c r="J9" s="14"/>
      <c r="K9" s="14">
        <v>391.41536696000014</v>
      </c>
      <c r="L9" s="14">
        <v>144.50363439341194</v>
      </c>
      <c r="M9" s="14">
        <v>179.70864580046774</v>
      </c>
      <c r="O9" s="51">
        <v>9592.3901636600494</v>
      </c>
      <c r="P9" s="51">
        <v>12123.30358207226</v>
      </c>
      <c r="Q9" s="56">
        <v>6.0481927920864884E-3</v>
      </c>
      <c r="R9" s="56">
        <v>4.8892840657995595E-2</v>
      </c>
      <c r="S9" s="56">
        <v>0.13084562072417064</v>
      </c>
      <c r="T9" s="56"/>
      <c r="U9" s="56">
        <v>1.8731361817935232E-2</v>
      </c>
      <c r="V9" s="56">
        <v>5.5902328122100033E-2</v>
      </c>
      <c r="W9" s="56">
        <v>0.18605186075777297</v>
      </c>
    </row>
    <row r="10" spans="2:23" x14ac:dyDescent="0.25">
      <c r="B10" s="9" t="s">
        <v>19</v>
      </c>
      <c r="C10" s="14">
        <v>146.67694902420041</v>
      </c>
      <c r="D10" s="14">
        <v>464.47359681129461</v>
      </c>
      <c r="E10" s="14">
        <v>2285.966127872467</v>
      </c>
      <c r="F10" s="14"/>
      <c r="G10" s="14">
        <v>779.28018835186958</v>
      </c>
      <c r="H10" s="14">
        <v>964.61538489162922</v>
      </c>
      <c r="I10" s="14">
        <v>1690.2055606655781</v>
      </c>
      <c r="J10" s="14"/>
      <c r="K10" s="14">
        <v>631.29015399910941</v>
      </c>
      <c r="L10" s="14">
        <v>307.67927208648871</v>
      </c>
      <c r="M10" s="14">
        <v>173.93834668226867</v>
      </c>
      <c r="O10" s="51">
        <v>3121.7728052139282</v>
      </c>
      <c r="P10" s="51">
        <v>5022.4288063049316</v>
      </c>
      <c r="Q10" s="56">
        <v>4.698514535690209E-2</v>
      </c>
      <c r="R10" s="56">
        <v>0.14878520180441679</v>
      </c>
      <c r="S10" s="56">
        <v>0.73226537307727457</v>
      </c>
      <c r="T10" s="56"/>
      <c r="U10" s="56">
        <v>0.18436441273466436</v>
      </c>
      <c r="V10" s="56">
        <v>0.28454141149973289</v>
      </c>
      <c r="W10" s="56">
        <v>0.79168303661099937</v>
      </c>
    </row>
    <row r="11" spans="2:23" x14ac:dyDescent="0.25">
      <c r="B11" s="9" t="s">
        <v>20</v>
      </c>
      <c r="C11" s="14">
        <v>60.704099655151367</v>
      </c>
      <c r="D11" s="14">
        <v>61.942958831787109</v>
      </c>
      <c r="E11" s="14">
        <v>97.869874954223633</v>
      </c>
      <c r="F11" s="14"/>
      <c r="G11" s="14">
        <v>475.43818677216768</v>
      </c>
      <c r="H11" s="14">
        <v>475.89273224025959</v>
      </c>
      <c r="I11" s="14">
        <v>486.57455081492662</v>
      </c>
      <c r="J11" s="14"/>
      <c r="K11" s="14">
        <v>883.20605934861578</v>
      </c>
      <c r="L11" s="14">
        <v>868.27575113516696</v>
      </c>
      <c r="M11" s="14">
        <v>597.1647823628166</v>
      </c>
      <c r="O11" s="51">
        <v>189.54545402526861</v>
      </c>
      <c r="P11" s="51">
        <v>724.1454479470849</v>
      </c>
      <c r="Q11" s="56">
        <v>0.32026143790849665</v>
      </c>
      <c r="R11" s="56">
        <v>0.32679738562091493</v>
      </c>
      <c r="S11" s="56">
        <v>0.51633986928104558</v>
      </c>
      <c r="T11" s="56"/>
      <c r="U11" s="56">
        <v>0.74037928146514609</v>
      </c>
      <c r="V11" s="56">
        <v>0.74271776836653913</v>
      </c>
      <c r="W11" s="56">
        <v>0.8070815433916213</v>
      </c>
    </row>
    <row r="12" spans="2:23" x14ac:dyDescent="0.25">
      <c r="B12" s="9" t="s">
        <v>21</v>
      </c>
      <c r="C12" s="14">
        <v>0</v>
      </c>
      <c r="D12" s="14">
        <v>0</v>
      </c>
      <c r="E12" s="14">
        <v>0</v>
      </c>
      <c r="F12" s="14"/>
      <c r="G12" s="14">
        <v>425.04000377655029</v>
      </c>
      <c r="H12" s="14">
        <v>425.04000377655029</v>
      </c>
      <c r="I12" s="14">
        <v>425.04000377655029</v>
      </c>
      <c r="J12" s="14"/>
      <c r="K12" s="14" t="s">
        <v>129</v>
      </c>
      <c r="L12" s="14" t="s">
        <v>129</v>
      </c>
      <c r="M12" s="14" t="s">
        <v>129</v>
      </c>
      <c r="O12" s="51">
        <v>0</v>
      </c>
      <c r="P12" s="51">
        <v>425.04000377655029</v>
      </c>
      <c r="Q12" s="56" t="s">
        <v>129</v>
      </c>
      <c r="R12" s="56" t="s">
        <v>129</v>
      </c>
      <c r="S12" s="56" t="s">
        <v>129</v>
      </c>
      <c r="T12" s="56"/>
      <c r="U12" s="56">
        <v>1</v>
      </c>
      <c r="V12" s="56">
        <v>1</v>
      </c>
      <c r="W12" s="56">
        <v>1</v>
      </c>
    </row>
    <row r="13" spans="2:23" x14ac:dyDescent="0.25">
      <c r="B13" s="9" t="s">
        <v>22</v>
      </c>
      <c r="C13" s="14">
        <v>5.2941176891326904</v>
      </c>
      <c r="D13" s="14">
        <v>5.2941176891326904</v>
      </c>
      <c r="E13" s="14">
        <v>5.2941176891326904</v>
      </c>
      <c r="F13" s="14"/>
      <c r="G13" s="14">
        <v>284.14000248909002</v>
      </c>
      <c r="H13" s="14">
        <v>664.10000586509705</v>
      </c>
      <c r="I13" s="14">
        <v>664.10000586509705</v>
      </c>
      <c r="J13" s="14"/>
      <c r="K13" s="14">
        <v>5467.0888932512435</v>
      </c>
      <c r="L13" s="14">
        <v>12644.111122204638</v>
      </c>
      <c r="M13" s="14">
        <v>12644.111122204638</v>
      </c>
      <c r="O13" s="51">
        <v>5.2941176891326904</v>
      </c>
      <c r="P13" s="51">
        <v>669.39412355422974</v>
      </c>
      <c r="Q13" s="56">
        <v>1</v>
      </c>
      <c r="R13" s="56">
        <v>1</v>
      </c>
      <c r="S13" s="56">
        <v>1</v>
      </c>
      <c r="T13" s="56"/>
      <c r="U13" s="56">
        <v>0.4323822244531173</v>
      </c>
      <c r="V13" s="56">
        <v>1</v>
      </c>
      <c r="W13" s="56">
        <v>1</v>
      </c>
    </row>
    <row r="14" spans="2:23" x14ac:dyDescent="0.25">
      <c r="B14" s="9" t="s">
        <v>23</v>
      </c>
      <c r="C14" s="14">
        <v>310.11101424694061</v>
      </c>
      <c r="D14" s="14">
        <v>464.98363065719599</v>
      </c>
      <c r="E14" s="14">
        <v>2181.66453742981</v>
      </c>
      <c r="F14" s="14"/>
      <c r="G14" s="14">
        <v>338.02064329385757</v>
      </c>
      <c r="H14" s="14">
        <v>766.02298912405968</v>
      </c>
      <c r="I14" s="14">
        <v>2705.9951311647892</v>
      </c>
      <c r="J14" s="14"/>
      <c r="K14" s="14">
        <v>208.99988319173102</v>
      </c>
      <c r="L14" s="14">
        <v>264.74192608487795</v>
      </c>
      <c r="M14" s="14">
        <v>224.03351132767119</v>
      </c>
      <c r="O14" s="51">
        <v>3226.6782706975941</v>
      </c>
      <c r="P14" s="51">
        <v>6747.5724182128906</v>
      </c>
      <c r="Q14" s="56">
        <v>9.6108439773233398E-2</v>
      </c>
      <c r="R14" s="56">
        <v>0.14410597885752907</v>
      </c>
      <c r="S14" s="56">
        <v>0.67613327217719277</v>
      </c>
      <c r="T14" s="56"/>
      <c r="U14" s="56">
        <v>9.6054049867086461E-2</v>
      </c>
      <c r="V14" s="56">
        <v>0.1824369630266659</v>
      </c>
      <c r="W14" s="56">
        <v>0.72435823814234901</v>
      </c>
    </row>
    <row r="15" spans="2:23" x14ac:dyDescent="0.25">
      <c r="B15" s="9" t="s">
        <v>24</v>
      </c>
      <c r="C15" s="14">
        <v>299.93786907196039</v>
      </c>
      <c r="D15" s="14">
        <v>837.9805623292923</v>
      </c>
      <c r="E15" s="14">
        <v>1892.0931965112691</v>
      </c>
      <c r="F15" s="14"/>
      <c r="G15" s="14">
        <v>626.47666804119945</v>
      </c>
      <c r="H15" s="14">
        <v>993.870395693928</v>
      </c>
      <c r="I15" s="14">
        <v>1832.934179667383</v>
      </c>
      <c r="J15" s="14"/>
      <c r="K15" s="14">
        <v>308.86881339111494</v>
      </c>
      <c r="L15" s="14">
        <v>218.60303691666982</v>
      </c>
      <c r="M15" s="14">
        <v>196.87335608240829</v>
      </c>
      <c r="O15" s="51">
        <v>26326.81594419479</v>
      </c>
      <c r="P15" s="51">
        <v>36291.209726929657</v>
      </c>
      <c r="Q15" s="56">
        <v>1.1392865347170794E-2</v>
      </c>
      <c r="R15" s="56">
        <v>3.1829924443030552E-2</v>
      </c>
      <c r="S15" s="56">
        <v>7.1869427754649773E-2</v>
      </c>
      <c r="T15" s="56"/>
      <c r="U15" s="56">
        <v>2.552724321079107E-2</v>
      </c>
      <c r="V15" s="56">
        <v>5.047643690598462E-2</v>
      </c>
      <c r="W15" s="56">
        <v>0.10264268962669822</v>
      </c>
    </row>
    <row r="16" spans="2:23" x14ac:dyDescent="0.25">
      <c r="B16" s="9"/>
      <c r="C16" s="14"/>
      <c r="D16" s="14"/>
      <c r="E16" s="14"/>
      <c r="F16" s="14"/>
      <c r="G16" s="14"/>
      <c r="H16" s="14"/>
      <c r="I16" s="14"/>
      <c r="J16" s="14"/>
      <c r="K16" s="14" t="s">
        <v>129</v>
      </c>
      <c r="L16" s="14" t="s">
        <v>129</v>
      </c>
      <c r="M16" s="14" t="s">
        <v>129</v>
      </c>
      <c r="O16" s="51"/>
      <c r="P16" s="51"/>
      <c r="Q16" s="56" t="s">
        <v>129</v>
      </c>
      <c r="R16" s="56" t="s">
        <v>129</v>
      </c>
      <c r="S16" s="56" t="s">
        <v>129</v>
      </c>
      <c r="T16" s="56"/>
      <c r="U16" s="56" t="s">
        <v>129</v>
      </c>
      <c r="V16" s="56" t="s">
        <v>129</v>
      </c>
      <c r="W16" s="56" t="s">
        <v>129</v>
      </c>
    </row>
    <row r="17" spans="2:23" x14ac:dyDescent="0.25">
      <c r="B17" s="9"/>
      <c r="C17" s="14"/>
      <c r="D17" s="14"/>
      <c r="E17" s="14"/>
      <c r="F17" s="14"/>
      <c r="G17" s="14"/>
      <c r="H17" s="14"/>
      <c r="I17" s="14"/>
      <c r="J17" s="14"/>
      <c r="K17" s="14" t="s">
        <v>129</v>
      </c>
      <c r="L17" s="14" t="s">
        <v>129</v>
      </c>
      <c r="M17" s="14" t="s">
        <v>129</v>
      </c>
      <c r="O17" s="51"/>
      <c r="P17" s="51"/>
      <c r="Q17" s="56" t="s">
        <v>129</v>
      </c>
      <c r="R17" s="56" t="s">
        <v>129</v>
      </c>
      <c r="S17" s="56" t="s">
        <v>129</v>
      </c>
      <c r="T17" s="56"/>
      <c r="U17" s="56" t="s">
        <v>129</v>
      </c>
      <c r="V17" s="56" t="s">
        <v>129</v>
      </c>
      <c r="W17" s="56" t="s">
        <v>129</v>
      </c>
    </row>
    <row r="18" spans="2:23" x14ac:dyDescent="0.25">
      <c r="B18" s="9"/>
      <c r="C18" s="14"/>
      <c r="D18" s="14"/>
      <c r="E18" s="14"/>
      <c r="F18" s="14"/>
      <c r="G18" s="14"/>
      <c r="H18" s="14"/>
      <c r="I18" s="14"/>
      <c r="J18" s="14"/>
      <c r="K18" s="14" t="s">
        <v>129</v>
      </c>
      <c r="L18" s="14" t="s">
        <v>129</v>
      </c>
      <c r="M18" s="14" t="s">
        <v>129</v>
      </c>
      <c r="O18" s="51"/>
      <c r="P18" s="51"/>
      <c r="Q18" s="56" t="s">
        <v>129</v>
      </c>
      <c r="R18" s="56" t="s">
        <v>129</v>
      </c>
      <c r="S18" s="56" t="s">
        <v>129</v>
      </c>
      <c r="T18" s="56"/>
      <c r="U18" s="56" t="s">
        <v>129</v>
      </c>
      <c r="V18" s="56" t="s">
        <v>129</v>
      </c>
      <c r="W18" s="56" t="s">
        <v>129</v>
      </c>
    </row>
    <row r="19" spans="2:23" x14ac:dyDescent="0.25">
      <c r="B19" s="9"/>
      <c r="C19" s="14"/>
      <c r="D19" s="14"/>
      <c r="E19" s="14"/>
      <c r="F19" s="14"/>
      <c r="G19" s="14"/>
      <c r="H19" s="14"/>
      <c r="I19" s="14"/>
      <c r="J19" s="14"/>
      <c r="K19" s="14" t="s">
        <v>129</v>
      </c>
      <c r="L19" s="14" t="s">
        <v>129</v>
      </c>
      <c r="M19" s="14" t="s">
        <v>129</v>
      </c>
      <c r="O19" s="51"/>
      <c r="P19" s="51"/>
      <c r="Q19" s="56" t="s">
        <v>129</v>
      </c>
      <c r="R19" s="56" t="s">
        <v>129</v>
      </c>
      <c r="S19" s="56" t="s">
        <v>129</v>
      </c>
      <c r="T19" s="56"/>
      <c r="U19" s="56" t="s">
        <v>129</v>
      </c>
      <c r="V19" s="56" t="s">
        <v>129</v>
      </c>
      <c r="W19" s="56" t="s">
        <v>129</v>
      </c>
    </row>
    <row r="20" spans="2:23" x14ac:dyDescent="0.25">
      <c r="B20" s="9"/>
      <c r="C20" s="14"/>
      <c r="D20" s="14"/>
      <c r="E20" s="14"/>
      <c r="F20" s="14"/>
      <c r="G20" s="14"/>
      <c r="H20" s="14"/>
      <c r="I20" s="14"/>
      <c r="J20" s="14"/>
      <c r="K20" s="14" t="s">
        <v>129</v>
      </c>
      <c r="L20" s="14" t="s">
        <v>129</v>
      </c>
      <c r="M20" s="14" t="s">
        <v>129</v>
      </c>
      <c r="O20" s="51"/>
      <c r="P20" s="51"/>
      <c r="Q20" s="56" t="s">
        <v>129</v>
      </c>
      <c r="R20" s="56" t="s">
        <v>129</v>
      </c>
      <c r="S20" s="56" t="s">
        <v>129</v>
      </c>
      <c r="T20" s="56"/>
      <c r="U20" s="56" t="s">
        <v>129</v>
      </c>
      <c r="V20" s="56" t="s">
        <v>129</v>
      </c>
      <c r="W20" s="56" t="s">
        <v>129</v>
      </c>
    </row>
    <row r="21" spans="2:23" x14ac:dyDescent="0.25">
      <c r="B21" s="9"/>
      <c r="C21" s="14"/>
      <c r="D21" s="14"/>
      <c r="E21" s="14"/>
      <c r="F21" s="14"/>
      <c r="G21" s="14"/>
      <c r="H21" s="14"/>
      <c r="I21" s="14"/>
      <c r="J21" s="14"/>
      <c r="K21" s="14" t="s">
        <v>129</v>
      </c>
      <c r="L21" s="14" t="s">
        <v>129</v>
      </c>
      <c r="M21" s="14" t="s">
        <v>129</v>
      </c>
      <c r="O21" s="51"/>
      <c r="P21" s="51"/>
      <c r="Q21" s="56" t="s">
        <v>129</v>
      </c>
      <c r="R21" s="56" t="s">
        <v>129</v>
      </c>
      <c r="S21" s="56" t="s">
        <v>129</v>
      </c>
      <c r="T21" s="56"/>
      <c r="U21" s="56" t="s">
        <v>129</v>
      </c>
      <c r="V21" s="56" t="s">
        <v>129</v>
      </c>
      <c r="W21" s="56" t="s">
        <v>129</v>
      </c>
    </row>
    <row r="22" spans="2:23" x14ac:dyDescent="0.25">
      <c r="B22" s="9"/>
      <c r="C22" s="14"/>
      <c r="D22" s="14"/>
      <c r="E22" s="14"/>
      <c r="F22" s="14"/>
      <c r="G22" s="14"/>
      <c r="H22" s="14"/>
      <c r="I22" s="14"/>
      <c r="J22" s="14"/>
      <c r="K22" s="14" t="s">
        <v>129</v>
      </c>
      <c r="L22" s="14" t="s">
        <v>129</v>
      </c>
      <c r="M22" s="14" t="s">
        <v>129</v>
      </c>
      <c r="O22" s="51"/>
      <c r="P22" s="51"/>
      <c r="Q22" s="56" t="s">
        <v>129</v>
      </c>
      <c r="R22" s="56" t="s">
        <v>129</v>
      </c>
      <c r="S22" s="56" t="s">
        <v>129</v>
      </c>
      <c r="T22" s="56"/>
      <c r="U22" s="56" t="s">
        <v>129</v>
      </c>
      <c r="V22" s="56" t="s">
        <v>129</v>
      </c>
      <c r="W22" s="56" t="s">
        <v>129</v>
      </c>
    </row>
    <row r="23" spans="2:23" x14ac:dyDescent="0.25">
      <c r="B23" s="9"/>
      <c r="C23" s="14"/>
      <c r="D23" s="14"/>
      <c r="E23" s="14"/>
      <c r="F23" s="14"/>
      <c r="G23" s="14"/>
      <c r="H23" s="14"/>
      <c r="I23" s="14"/>
      <c r="J23" s="14"/>
      <c r="K23" s="14" t="s">
        <v>129</v>
      </c>
      <c r="L23" s="14" t="s">
        <v>129</v>
      </c>
      <c r="M23" s="14" t="s">
        <v>129</v>
      </c>
      <c r="O23" s="51"/>
      <c r="P23" s="51"/>
      <c r="Q23" s="56" t="s">
        <v>129</v>
      </c>
      <c r="R23" s="56" t="s">
        <v>129</v>
      </c>
      <c r="S23" s="56" t="s">
        <v>129</v>
      </c>
      <c r="T23" s="56"/>
      <c r="U23" s="56" t="s">
        <v>129</v>
      </c>
      <c r="V23" s="56" t="s">
        <v>129</v>
      </c>
      <c r="W23" s="56" t="s">
        <v>129</v>
      </c>
    </row>
    <row r="24" spans="2:23" x14ac:dyDescent="0.25">
      <c r="B24" s="9"/>
      <c r="C24" s="14"/>
      <c r="D24" s="14"/>
      <c r="E24" s="14"/>
      <c r="F24" s="14"/>
      <c r="G24" s="14"/>
      <c r="H24" s="14"/>
      <c r="I24" s="14"/>
      <c r="J24" s="14"/>
      <c r="K24" s="14" t="s">
        <v>129</v>
      </c>
      <c r="L24" s="14" t="s">
        <v>129</v>
      </c>
      <c r="M24" s="14" t="s">
        <v>129</v>
      </c>
      <c r="O24" s="51"/>
      <c r="P24" s="51"/>
      <c r="Q24" s="56" t="s">
        <v>129</v>
      </c>
      <c r="R24" s="56" t="s">
        <v>129</v>
      </c>
      <c r="S24" s="56" t="s">
        <v>129</v>
      </c>
      <c r="T24" s="56"/>
      <c r="U24" s="56" t="s">
        <v>129</v>
      </c>
      <c r="V24" s="56" t="s">
        <v>129</v>
      </c>
      <c r="W24" s="56" t="s">
        <v>129</v>
      </c>
    </row>
    <row r="25" spans="2:23" x14ac:dyDescent="0.25">
      <c r="B25" s="9"/>
      <c r="C25" s="14"/>
      <c r="D25" s="14"/>
      <c r="E25" s="14"/>
      <c r="F25" s="14"/>
      <c r="G25" s="14"/>
      <c r="H25" s="14"/>
      <c r="I25" s="14"/>
      <c r="J25" s="14"/>
      <c r="K25" s="14" t="s">
        <v>129</v>
      </c>
      <c r="L25" s="14" t="s">
        <v>129</v>
      </c>
      <c r="M25" s="14" t="s">
        <v>129</v>
      </c>
      <c r="O25" s="51"/>
      <c r="P25" s="51"/>
      <c r="Q25" s="56" t="s">
        <v>129</v>
      </c>
      <c r="R25" s="56" t="s">
        <v>129</v>
      </c>
      <c r="S25" s="56" t="s">
        <v>129</v>
      </c>
      <c r="T25" s="56"/>
      <c r="U25" s="56" t="s">
        <v>129</v>
      </c>
      <c r="V25" s="56" t="s">
        <v>129</v>
      </c>
      <c r="W25" s="56" t="s">
        <v>129</v>
      </c>
    </row>
    <row r="26" spans="2:23" ht="15.75" customHeight="1" thickBot="1" x14ac:dyDescent="0.3">
      <c r="B26" s="7"/>
      <c r="C26" s="15"/>
      <c r="D26" s="15"/>
      <c r="E26" s="15"/>
      <c r="F26" s="14"/>
      <c r="G26" s="15"/>
      <c r="H26" s="15"/>
      <c r="I26" s="15"/>
      <c r="J26" s="14"/>
      <c r="K26" s="15"/>
      <c r="L26" s="15"/>
      <c r="M26" s="15"/>
      <c r="N26" s="14"/>
      <c r="O26" s="15"/>
      <c r="P26" s="15"/>
      <c r="Q26" s="56" t="s">
        <v>129</v>
      </c>
      <c r="R26" s="56" t="s">
        <v>129</v>
      </c>
      <c r="S26" s="56" t="s">
        <v>129</v>
      </c>
      <c r="T26" s="14"/>
      <c r="U26" s="56" t="s">
        <v>129</v>
      </c>
      <c r="V26" s="56" t="s">
        <v>129</v>
      </c>
      <c r="W26" s="56" t="s">
        <v>129</v>
      </c>
    </row>
    <row r="27" spans="2:23" ht="15.75" customHeight="1" thickBot="1" x14ac:dyDescent="0.3">
      <c r="B27" s="101" t="s">
        <v>25</v>
      </c>
      <c r="C27" s="46">
        <v>1328.4253121614456</v>
      </c>
      <c r="D27" s="46">
        <v>3328.9907817840576</v>
      </c>
      <c r="E27" s="46">
        <v>10343.217137932777</v>
      </c>
      <c r="F27" s="14"/>
      <c r="G27" s="46">
        <v>3642.4820625074208</v>
      </c>
      <c r="H27" s="46">
        <v>5556.7101186476648</v>
      </c>
      <c r="I27" s="46">
        <v>10503.157223500311</v>
      </c>
      <c r="J27" s="14"/>
      <c r="K27" s="46">
        <v>1158.944350053368</v>
      </c>
      <c r="L27" s="46">
        <v>1858.3967961460114</v>
      </c>
      <c r="M27" s="46">
        <v>1792.9839315491913</v>
      </c>
      <c r="N27" s="14"/>
      <c r="O27" s="46">
        <v>59824.180723190308</v>
      </c>
      <c r="P27" s="46">
        <v>83871.827416993678</v>
      </c>
      <c r="Q27" s="47">
        <v>0.18867470054658472</v>
      </c>
      <c r="R27" s="47">
        <v>0.22098008874737576</v>
      </c>
      <c r="S27" s="47">
        <v>0.41892615197873811</v>
      </c>
      <c r="T27" s="14"/>
      <c r="U27" s="47">
        <v>0.28315454792066364</v>
      </c>
      <c r="V27" s="47">
        <v>0.38066251121614963</v>
      </c>
      <c r="W27" s="47">
        <v>0.54428036958105652</v>
      </c>
    </row>
  </sheetData>
  <mergeCells count="12">
    <mergeCell ref="C4:E4"/>
    <mergeCell ref="G4:I4"/>
    <mergeCell ref="K4:M4"/>
    <mergeCell ref="C5:E5"/>
    <mergeCell ref="G5:I5"/>
    <mergeCell ref="K5:M5"/>
    <mergeCell ref="Q4:S4"/>
    <mergeCell ref="P5:P6"/>
    <mergeCell ref="Q5:S5"/>
    <mergeCell ref="U5:W5"/>
    <mergeCell ref="O4:P4"/>
    <mergeCell ref="O5:O6"/>
  </mergeCells>
  <pageMargins left="0.7" right="0.7" top="0.75" bottom="0.75" header="0.3" footer="0.3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</sheetPr>
  <dimension ref="A1:L27"/>
  <sheetViews>
    <sheetView workbookViewId="0"/>
  </sheetViews>
  <sheetFormatPr defaultRowHeight="15" x14ac:dyDescent="0.25"/>
  <cols>
    <col min="1" max="1" width="4.42578125" style="95" customWidth="1"/>
    <col min="5" max="5" width="10.140625" style="95" customWidth="1"/>
    <col min="7" max="7" width="12.85546875" style="95" customWidth="1"/>
  </cols>
  <sheetData>
    <row r="1" spans="1:12" x14ac:dyDescent="0.25">
      <c r="B1" s="59" t="s">
        <v>0</v>
      </c>
    </row>
    <row r="2" spans="1:12" x14ac:dyDescent="0.25">
      <c r="B2" t="s">
        <v>111</v>
      </c>
    </row>
    <row r="3" spans="1:12" ht="15.75" customHeight="1" thickBot="1" x14ac:dyDescent="0.3">
      <c r="K3" s="87"/>
      <c r="L3" s="87"/>
    </row>
    <row r="4" spans="1:12" ht="48" customHeight="1" thickBot="1" x14ac:dyDescent="0.3">
      <c r="B4" s="137" t="s">
        <v>12</v>
      </c>
      <c r="C4" s="138" t="s">
        <v>112</v>
      </c>
      <c r="D4" s="138" t="s">
        <v>113</v>
      </c>
      <c r="E4" s="103" t="s">
        <v>114</v>
      </c>
      <c r="F4" s="103" t="s">
        <v>115</v>
      </c>
      <c r="G4" s="138" t="s">
        <v>116</v>
      </c>
      <c r="H4" s="139" t="s">
        <v>117</v>
      </c>
      <c r="I4" s="140"/>
      <c r="J4" s="140"/>
      <c r="L4" s="66" t="s">
        <v>118</v>
      </c>
    </row>
    <row r="5" spans="1:12" ht="15.75" customHeight="1" thickBot="1" x14ac:dyDescent="0.3">
      <c r="B5" s="122"/>
      <c r="C5" s="122"/>
      <c r="D5" s="122"/>
      <c r="E5" s="97" t="s">
        <v>119</v>
      </c>
      <c r="F5" s="97" t="s">
        <v>120</v>
      </c>
      <c r="G5" s="122"/>
      <c r="H5" s="127"/>
      <c r="I5" s="127"/>
      <c r="J5" s="127"/>
    </row>
    <row r="6" spans="1:12" ht="15.75" customHeight="1" thickBot="1" x14ac:dyDescent="0.3">
      <c r="B6" s="127"/>
      <c r="C6" s="127"/>
      <c r="D6" s="127"/>
      <c r="E6" s="29"/>
      <c r="F6" s="99" t="s">
        <v>121</v>
      </c>
      <c r="G6" s="127"/>
      <c r="H6" s="92" t="s">
        <v>101</v>
      </c>
      <c r="I6" s="92" t="s">
        <v>104</v>
      </c>
      <c r="J6" s="92" t="s">
        <v>122</v>
      </c>
      <c r="K6" s="87"/>
      <c r="L6" s="87"/>
    </row>
    <row r="7" spans="1:12" x14ac:dyDescent="0.25">
      <c r="B7" s="9" t="s">
        <v>16</v>
      </c>
      <c r="C7" s="31">
        <v>75</v>
      </c>
      <c r="D7" s="31">
        <v>148.453</v>
      </c>
      <c r="E7" s="31">
        <v>16.520306000000001</v>
      </c>
      <c r="F7" s="31">
        <v>2991.46769952774</v>
      </c>
      <c r="G7" s="31">
        <v>245</v>
      </c>
      <c r="H7" s="32">
        <v>0.4528835603892567</v>
      </c>
      <c r="I7" s="32">
        <v>6.2627108723046665E-2</v>
      </c>
      <c r="J7" s="32">
        <v>0.51551066911230337</v>
      </c>
      <c r="L7" s="51">
        <v>49</v>
      </c>
    </row>
    <row r="8" spans="1:12" x14ac:dyDescent="0.25">
      <c r="B8" s="9" t="s">
        <v>17</v>
      </c>
      <c r="C8" s="31">
        <v>1233</v>
      </c>
      <c r="D8" s="31">
        <v>5260.3270000000002</v>
      </c>
      <c r="E8" s="31">
        <v>710.87013899999999</v>
      </c>
      <c r="F8" s="31">
        <v>203529.06976699829</v>
      </c>
      <c r="G8" s="31">
        <v>3045</v>
      </c>
      <c r="H8" s="32">
        <v>0.56229845800288991</v>
      </c>
      <c r="I8" s="32">
        <v>0.14309002224103828</v>
      </c>
      <c r="J8" s="32">
        <v>0.7053884802439282</v>
      </c>
      <c r="L8" s="51">
        <v>609</v>
      </c>
    </row>
    <row r="9" spans="1:12" x14ac:dyDescent="0.25">
      <c r="B9" s="9" t="s">
        <v>18</v>
      </c>
      <c r="C9" s="31">
        <v>613</v>
      </c>
      <c r="D9" s="31">
        <v>2844.1640000000002</v>
      </c>
      <c r="E9" s="31">
        <v>401.83173599999998</v>
      </c>
      <c r="F9" s="31">
        <v>102404.4862998724</v>
      </c>
      <c r="G9" s="31">
        <v>1340</v>
      </c>
      <c r="H9" s="32">
        <v>0.51708130639039418</v>
      </c>
      <c r="I9" s="32">
        <v>0.19916598623260562</v>
      </c>
      <c r="J9" s="32">
        <v>0.7162472926229998</v>
      </c>
      <c r="L9" s="51">
        <v>268</v>
      </c>
    </row>
    <row r="10" spans="1:12" x14ac:dyDescent="0.25">
      <c r="B10" s="9" t="s">
        <v>19</v>
      </c>
      <c r="C10" s="31">
        <v>1492</v>
      </c>
      <c r="D10" s="31">
        <v>2665.8389999999999</v>
      </c>
      <c r="E10" s="31">
        <v>289.39812799999999</v>
      </c>
      <c r="F10" s="31">
        <v>106747.6706721783</v>
      </c>
      <c r="G10" s="31">
        <v>4840</v>
      </c>
      <c r="H10" s="32">
        <v>0.53847928484181484</v>
      </c>
      <c r="I10" s="32">
        <v>0.39919159048603114</v>
      </c>
      <c r="J10" s="32">
        <v>0.93767087532784599</v>
      </c>
      <c r="L10" s="51">
        <v>968</v>
      </c>
    </row>
    <row r="11" spans="1:12" x14ac:dyDescent="0.25">
      <c r="A11" t="s">
        <v>31</v>
      </c>
      <c r="B11" s="9" t="s">
        <v>20</v>
      </c>
      <c r="C11" s="31">
        <v>223</v>
      </c>
      <c r="D11" s="31">
        <v>533.73400000000004</v>
      </c>
      <c r="E11" s="31">
        <v>71.416027999999997</v>
      </c>
      <c r="F11" s="31">
        <v>30806.367092609409</v>
      </c>
      <c r="G11" s="31">
        <v>240</v>
      </c>
      <c r="H11" s="32">
        <v>0.6095823195319684</v>
      </c>
      <c r="I11" s="32">
        <v>0.36335976288124006</v>
      </c>
      <c r="J11" s="32">
        <v>0.97294208241320845</v>
      </c>
      <c r="L11" s="51">
        <v>48</v>
      </c>
    </row>
    <row r="12" spans="1:12" x14ac:dyDescent="0.25">
      <c r="B12" s="9" t="s">
        <v>21</v>
      </c>
      <c r="C12" s="31">
        <v>3</v>
      </c>
      <c r="D12" s="31">
        <v>3.1480000000000001</v>
      </c>
      <c r="E12" s="31">
        <v>0.37775999999999998</v>
      </c>
      <c r="F12" s="31">
        <v>188.23641204833979</v>
      </c>
      <c r="G12" s="31">
        <v>0</v>
      </c>
      <c r="H12" s="32">
        <v>0.8144615628970775</v>
      </c>
      <c r="I12" s="32">
        <v>0.18553578991952568</v>
      </c>
      <c r="J12" s="32">
        <v>0.99999735281660318</v>
      </c>
      <c r="L12" s="51">
        <v>0</v>
      </c>
    </row>
    <row r="13" spans="1:12" x14ac:dyDescent="0.25">
      <c r="B13" s="9" t="s">
        <v>22</v>
      </c>
      <c r="C13" s="31">
        <v>14</v>
      </c>
      <c r="D13" s="31">
        <v>18.173999999999999</v>
      </c>
      <c r="E13" s="31">
        <v>2.2792349999999999</v>
      </c>
      <c r="F13" s="31">
        <v>919.29708576202393</v>
      </c>
      <c r="G13" s="31">
        <v>15</v>
      </c>
      <c r="H13" s="32">
        <v>0.47268535276090445</v>
      </c>
      <c r="I13" s="32">
        <v>0.52668548877145183</v>
      </c>
      <c r="J13" s="32">
        <v>0.99937084153235622</v>
      </c>
      <c r="L13" s="51">
        <v>3</v>
      </c>
    </row>
    <row r="14" spans="1:12" x14ac:dyDescent="0.25">
      <c r="B14" s="9" t="s">
        <v>23</v>
      </c>
      <c r="C14" s="31">
        <v>1447</v>
      </c>
      <c r="D14" s="31">
        <v>4287.4759999999997</v>
      </c>
      <c r="E14" s="31">
        <v>540.20814199999995</v>
      </c>
      <c r="F14" s="31">
        <v>168122.67111349109</v>
      </c>
      <c r="G14" s="31">
        <v>4940</v>
      </c>
      <c r="H14" s="32">
        <v>0.44683798564442961</v>
      </c>
      <c r="I14" s="32">
        <v>0.44208040463040638</v>
      </c>
      <c r="J14" s="32">
        <v>0.88891839027483599</v>
      </c>
      <c r="L14" s="51">
        <v>988</v>
      </c>
    </row>
    <row r="15" spans="1:12" x14ac:dyDescent="0.25">
      <c r="B15" s="9" t="s">
        <v>24</v>
      </c>
      <c r="C15" s="31">
        <v>2088</v>
      </c>
      <c r="D15" s="31">
        <v>5068.2529999999997</v>
      </c>
      <c r="E15" s="31">
        <v>596.64008799999999</v>
      </c>
      <c r="F15" s="31">
        <v>168928.7029166818</v>
      </c>
      <c r="G15" s="31">
        <v>5700</v>
      </c>
      <c r="H15" s="32">
        <v>0.45625905210713902</v>
      </c>
      <c r="I15" s="32">
        <v>0.25102680328110971</v>
      </c>
      <c r="J15" s="32">
        <v>0.70728585538824873</v>
      </c>
      <c r="L15" s="51">
        <v>1140</v>
      </c>
    </row>
    <row r="16" spans="1:12" x14ac:dyDescent="0.25">
      <c r="B16" s="9"/>
      <c r="C16" s="31"/>
      <c r="D16" s="31"/>
      <c r="E16" s="31"/>
      <c r="F16" s="31"/>
      <c r="G16" s="31"/>
      <c r="H16" s="32"/>
      <c r="I16" s="32"/>
      <c r="J16" s="32"/>
      <c r="L16" s="51"/>
    </row>
    <row r="17" spans="2:12" x14ac:dyDescent="0.25">
      <c r="B17" s="9"/>
      <c r="C17" s="31"/>
      <c r="D17" s="31"/>
      <c r="E17" s="31"/>
      <c r="F17" s="31"/>
      <c r="G17" s="31"/>
      <c r="H17" s="32"/>
      <c r="I17" s="32"/>
      <c r="J17" s="32"/>
      <c r="L17" s="51"/>
    </row>
    <row r="18" spans="2:12" x14ac:dyDescent="0.25">
      <c r="B18" s="9"/>
      <c r="C18" s="31"/>
      <c r="D18" s="31"/>
      <c r="E18" s="31"/>
      <c r="F18" s="31"/>
      <c r="G18" s="31"/>
      <c r="H18" s="32"/>
      <c r="I18" s="32"/>
      <c r="J18" s="32"/>
      <c r="L18" s="51"/>
    </row>
    <row r="19" spans="2:12" x14ac:dyDescent="0.25">
      <c r="B19" s="9"/>
      <c r="C19" s="31"/>
      <c r="D19" s="31"/>
      <c r="E19" s="31"/>
      <c r="F19" s="31"/>
      <c r="G19" s="31"/>
      <c r="H19" s="32"/>
      <c r="I19" s="32"/>
      <c r="J19" s="32"/>
      <c r="L19" s="51"/>
    </row>
    <row r="20" spans="2:12" x14ac:dyDescent="0.25">
      <c r="B20" s="9"/>
      <c r="C20" s="31"/>
      <c r="D20" s="31"/>
      <c r="E20" s="31"/>
      <c r="F20" s="31"/>
      <c r="G20" s="31"/>
      <c r="H20" s="32"/>
      <c r="I20" s="32"/>
      <c r="J20" s="32"/>
      <c r="L20" s="51"/>
    </row>
    <row r="21" spans="2:12" x14ac:dyDescent="0.25">
      <c r="B21" s="9"/>
      <c r="C21" s="31"/>
      <c r="D21" s="31"/>
      <c r="E21" s="31"/>
      <c r="F21" s="31"/>
      <c r="G21" s="31"/>
      <c r="H21" s="32"/>
      <c r="I21" s="32"/>
      <c r="J21" s="32"/>
      <c r="L21" s="51"/>
    </row>
    <row r="22" spans="2:12" x14ac:dyDescent="0.25">
      <c r="B22" s="9"/>
      <c r="C22" s="31"/>
      <c r="D22" s="31"/>
      <c r="E22" s="31"/>
      <c r="F22" s="31"/>
      <c r="G22" s="31"/>
      <c r="H22" s="32"/>
      <c r="I22" s="32"/>
      <c r="J22" s="32"/>
      <c r="L22" s="51"/>
    </row>
    <row r="23" spans="2:12" x14ac:dyDescent="0.25">
      <c r="B23" s="9"/>
      <c r="C23" s="31"/>
      <c r="D23" s="31"/>
      <c r="E23" s="31"/>
      <c r="F23" s="31"/>
      <c r="G23" s="31"/>
      <c r="H23" s="32"/>
      <c r="I23" s="32"/>
      <c r="J23" s="32"/>
      <c r="L23" s="51"/>
    </row>
    <row r="24" spans="2:12" x14ac:dyDescent="0.25">
      <c r="B24" s="9"/>
      <c r="C24" s="31"/>
      <c r="D24" s="31"/>
      <c r="E24" s="31"/>
      <c r="F24" s="31"/>
      <c r="G24" s="31"/>
      <c r="H24" s="32"/>
      <c r="I24" s="32"/>
      <c r="J24" s="32"/>
      <c r="L24" s="51"/>
    </row>
    <row r="25" spans="2:12" x14ac:dyDescent="0.25">
      <c r="B25" s="9"/>
      <c r="C25" s="31"/>
      <c r="D25" s="31"/>
      <c r="E25" s="31"/>
      <c r="F25" s="31"/>
      <c r="G25" s="31"/>
      <c r="H25" s="32"/>
      <c r="I25" s="32"/>
      <c r="J25" s="32"/>
      <c r="L25" s="51"/>
    </row>
    <row r="26" spans="2:12" ht="15.75" customHeight="1" thickBot="1" x14ac:dyDescent="0.3">
      <c r="B26" s="7"/>
      <c r="C26" s="81"/>
      <c r="D26" s="81"/>
      <c r="E26" s="81"/>
      <c r="F26" s="81"/>
      <c r="G26" s="81"/>
      <c r="H26" s="82"/>
      <c r="I26" s="82"/>
      <c r="J26" s="82"/>
      <c r="K26" s="87"/>
      <c r="L26" s="40"/>
    </row>
    <row r="27" spans="2:12" ht="15.75" customHeight="1" thickBot="1" x14ac:dyDescent="0.3">
      <c r="B27" s="87" t="s">
        <v>25</v>
      </c>
      <c r="C27" s="40">
        <v>7188</v>
      </c>
      <c r="D27" s="40">
        <v>20829.568000000003</v>
      </c>
      <c r="E27" s="40">
        <v>2629.5415620000003</v>
      </c>
      <c r="F27" s="40">
        <v>784637.96905916929</v>
      </c>
      <c r="G27" s="40">
        <v>20365</v>
      </c>
      <c r="H27" s="72">
        <v>0.54117432028509727</v>
      </c>
      <c r="I27" s="72">
        <v>0.28586255079627276</v>
      </c>
      <c r="J27" s="72">
        <v>0.82703687108137003</v>
      </c>
      <c r="K27" s="87"/>
      <c r="L27" s="40">
        <v>4073</v>
      </c>
    </row>
  </sheetData>
  <mergeCells count="5">
    <mergeCell ref="B4:B6"/>
    <mergeCell ref="C4:C6"/>
    <mergeCell ref="D4:D6"/>
    <mergeCell ref="G4:G6"/>
    <mergeCell ref="H4:J5"/>
  </mergeCell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</sheetPr>
  <dimension ref="A1:AG30"/>
  <sheetViews>
    <sheetView workbookViewId="0"/>
  </sheetViews>
  <sheetFormatPr defaultRowHeight="15" x14ac:dyDescent="0.25"/>
  <cols>
    <col min="1" max="1" width="5.140625" style="95" customWidth="1"/>
    <col min="2" max="2" width="14.42578125" style="95" customWidth="1"/>
  </cols>
  <sheetData>
    <row r="1" spans="1:33" ht="28.5" customHeight="1" x14ac:dyDescent="0.25">
      <c r="B1" s="60" t="s">
        <v>64</v>
      </c>
    </row>
    <row r="2" spans="1:33" s="61" customFormat="1" x14ac:dyDescent="0.25">
      <c r="A2" s="61" t="s">
        <v>31</v>
      </c>
      <c r="B2" s="67" t="s">
        <v>33</v>
      </c>
    </row>
    <row r="3" spans="1:33" s="61" customFormat="1" x14ac:dyDescent="0.25"/>
    <row r="4" spans="1:33" s="61" customFormat="1" ht="15.75" customHeight="1" thickBot="1" x14ac:dyDescent="0.3">
      <c r="B4" s="68"/>
      <c r="C4" s="141" t="s">
        <v>3</v>
      </c>
      <c r="D4" s="113"/>
      <c r="E4" s="113"/>
      <c r="F4" s="113"/>
      <c r="G4" s="113"/>
      <c r="H4" s="113"/>
      <c r="I4" s="113"/>
      <c r="J4" s="69"/>
      <c r="K4" s="141" t="s">
        <v>4</v>
      </c>
      <c r="L4" s="113"/>
      <c r="M4" s="113"/>
      <c r="N4" s="113"/>
      <c r="O4" s="113"/>
      <c r="P4" s="113"/>
      <c r="Q4" s="113"/>
      <c r="S4" s="141" t="s">
        <v>3</v>
      </c>
      <c r="T4" s="113"/>
      <c r="U4" s="113"/>
      <c r="V4" s="113"/>
      <c r="W4" s="113"/>
      <c r="X4" s="113"/>
      <c r="Y4" s="113"/>
      <c r="Z4" s="69"/>
      <c r="AA4" s="141" t="s">
        <v>4</v>
      </c>
      <c r="AB4" s="113"/>
      <c r="AC4" s="113"/>
      <c r="AD4" s="113"/>
      <c r="AE4" s="113"/>
      <c r="AF4" s="113"/>
      <c r="AG4" s="113"/>
    </row>
    <row r="5" spans="1:33" s="61" customFormat="1" ht="15.75" customHeight="1" thickBot="1" x14ac:dyDescent="0.3">
      <c r="B5" s="67"/>
      <c r="C5" s="142" t="s">
        <v>34</v>
      </c>
      <c r="D5" s="111"/>
      <c r="E5" s="111"/>
      <c r="F5" s="111"/>
      <c r="G5" s="111"/>
      <c r="H5" s="111"/>
      <c r="I5" s="70"/>
      <c r="J5" s="67"/>
      <c r="K5" s="142" t="s">
        <v>34</v>
      </c>
      <c r="L5" s="111"/>
      <c r="M5" s="111"/>
      <c r="N5" s="111"/>
      <c r="O5" s="111"/>
      <c r="P5" s="111"/>
      <c r="Q5" s="104"/>
      <c r="S5" s="142" t="s">
        <v>34</v>
      </c>
      <c r="T5" s="111"/>
      <c r="U5" s="111"/>
      <c r="V5" s="111"/>
      <c r="W5" s="111"/>
      <c r="X5" s="111"/>
      <c r="Y5" s="70"/>
      <c r="Z5" s="67"/>
      <c r="AA5" s="142" t="s">
        <v>34</v>
      </c>
      <c r="AB5" s="111"/>
      <c r="AC5" s="111"/>
      <c r="AD5" s="111"/>
      <c r="AE5" s="111"/>
      <c r="AF5" s="111"/>
      <c r="AG5" s="104"/>
    </row>
    <row r="6" spans="1:33" s="61" customFormat="1" ht="20.25" customHeight="1" x14ac:dyDescent="0.25">
      <c r="B6" s="147" t="s">
        <v>12</v>
      </c>
      <c r="C6" s="143" t="s">
        <v>35</v>
      </c>
      <c r="D6" s="71" t="s">
        <v>36</v>
      </c>
      <c r="E6" s="143" t="s">
        <v>37</v>
      </c>
      <c r="F6" s="71" t="s">
        <v>38</v>
      </c>
      <c r="G6" s="143" t="s">
        <v>39</v>
      </c>
      <c r="H6" s="143" t="s">
        <v>24</v>
      </c>
      <c r="I6" s="144" t="s">
        <v>40</v>
      </c>
      <c r="J6" s="145"/>
      <c r="K6" s="143" t="s">
        <v>35</v>
      </c>
      <c r="L6" s="71" t="s">
        <v>36</v>
      </c>
      <c r="M6" s="143" t="s">
        <v>37</v>
      </c>
      <c r="N6" s="71" t="s">
        <v>38</v>
      </c>
      <c r="O6" s="143" t="s">
        <v>39</v>
      </c>
      <c r="P6" s="143" t="s">
        <v>24</v>
      </c>
      <c r="Q6" s="143" t="s">
        <v>40</v>
      </c>
      <c r="S6" s="143" t="s">
        <v>35</v>
      </c>
      <c r="T6" s="71" t="s">
        <v>36</v>
      </c>
      <c r="U6" s="143" t="s">
        <v>37</v>
      </c>
      <c r="V6" s="71" t="s">
        <v>38</v>
      </c>
      <c r="W6" s="143" t="s">
        <v>39</v>
      </c>
      <c r="X6" s="143" t="s">
        <v>24</v>
      </c>
      <c r="Y6" s="144" t="s">
        <v>40</v>
      </c>
      <c r="Z6" s="145"/>
      <c r="AA6" s="143" t="s">
        <v>35</v>
      </c>
      <c r="AB6" s="71" t="s">
        <v>36</v>
      </c>
      <c r="AC6" s="143" t="s">
        <v>37</v>
      </c>
      <c r="AD6" s="71" t="s">
        <v>38</v>
      </c>
      <c r="AE6" s="143" t="s">
        <v>39</v>
      </c>
      <c r="AF6" s="143" t="s">
        <v>24</v>
      </c>
      <c r="AG6" s="143" t="s">
        <v>40</v>
      </c>
    </row>
    <row r="7" spans="1:33" s="61" customFormat="1" ht="15.75" customHeight="1" thickBot="1" x14ac:dyDescent="0.3">
      <c r="B7" s="113"/>
      <c r="C7" s="113"/>
      <c r="D7" s="104" t="s">
        <v>41</v>
      </c>
      <c r="E7" s="113"/>
      <c r="F7" s="104" t="s">
        <v>42</v>
      </c>
      <c r="G7" s="113"/>
      <c r="H7" s="113"/>
      <c r="I7" s="113"/>
      <c r="J7" s="146"/>
      <c r="K7" s="113"/>
      <c r="L7" s="104" t="s">
        <v>41</v>
      </c>
      <c r="M7" s="113"/>
      <c r="N7" s="104" t="s">
        <v>42</v>
      </c>
      <c r="O7" s="113"/>
      <c r="P7" s="113"/>
      <c r="Q7" s="113"/>
      <c r="S7" s="113"/>
      <c r="T7" s="104" t="s">
        <v>41</v>
      </c>
      <c r="U7" s="113"/>
      <c r="V7" s="104" t="s">
        <v>42</v>
      </c>
      <c r="W7" s="113"/>
      <c r="X7" s="113"/>
      <c r="Y7" s="113"/>
      <c r="Z7" s="146"/>
      <c r="AA7" s="113"/>
      <c r="AB7" s="104" t="s">
        <v>41</v>
      </c>
      <c r="AC7" s="113"/>
      <c r="AD7" s="104" t="s">
        <v>42</v>
      </c>
      <c r="AE7" s="113"/>
      <c r="AF7" s="113"/>
      <c r="AG7" s="113"/>
    </row>
    <row r="8" spans="1:33" x14ac:dyDescent="0.25">
      <c r="B8" s="4" t="s">
        <v>16</v>
      </c>
      <c r="C8" s="12">
        <v>939.81689167022705</v>
      </c>
      <c r="D8" s="12">
        <v>753.51505613327026</v>
      </c>
      <c r="E8" s="12">
        <v>15.876647233963009</v>
      </c>
      <c r="F8" s="12">
        <v>0</v>
      </c>
      <c r="G8" s="12">
        <v>0</v>
      </c>
      <c r="H8" s="12">
        <v>0</v>
      </c>
      <c r="I8" s="5">
        <v>1709.2085950374603</v>
      </c>
      <c r="J8" s="11"/>
      <c r="K8" s="6">
        <v>511.78850378096098</v>
      </c>
      <c r="L8" s="6">
        <v>114.70906288176769</v>
      </c>
      <c r="M8" s="6">
        <v>4.1888646483421326</v>
      </c>
      <c r="N8" s="6">
        <v>45.900001525878913</v>
      </c>
      <c r="O8" s="6">
        <v>0</v>
      </c>
      <c r="P8" s="6">
        <v>0</v>
      </c>
      <c r="Q8" s="3">
        <v>676.58643283694971</v>
      </c>
      <c r="S8" s="20">
        <v>0.54985499979283059</v>
      </c>
      <c r="T8" s="20">
        <v>0.44085611219194437</v>
      </c>
      <c r="U8" s="20">
        <v>9.28888801522499E-3</v>
      </c>
      <c r="V8" s="20">
        <v>0</v>
      </c>
      <c r="W8" s="20">
        <v>0</v>
      </c>
      <c r="X8" s="20">
        <v>0</v>
      </c>
      <c r="Y8" s="77">
        <v>0.99999999999999989</v>
      </c>
      <c r="Z8" s="73"/>
      <c r="AA8" s="34">
        <f t="shared" ref="AA8:AA16" si="0">IFERROR(K8/$Q8, "")</f>
        <v>0.75642738154682554</v>
      </c>
      <c r="AB8" s="34">
        <f t="shared" ref="AB8:AB16" si="1">IFERROR(L8/$Q8, "")</f>
        <v>0.16954088541324827</v>
      </c>
      <c r="AC8" s="34">
        <f t="shared" ref="AC8:AC16" si="2">IFERROR(M8/$Q8, "")</f>
        <v>6.1911744679509486E-3</v>
      </c>
      <c r="AD8" s="34">
        <f t="shared" ref="AD8:AD16" si="3">IFERROR(N8/$Q8, "")</f>
        <v>6.7840558571975296E-2</v>
      </c>
      <c r="AE8" s="34">
        <f t="shared" ref="AE8:AE16" si="4">IFERROR(O8/$Q8, "")</f>
        <v>0</v>
      </c>
      <c r="AF8" s="34">
        <f t="shared" ref="AF8:AF16" si="5">IFERROR(P8/$Q8, "")</f>
        <v>0</v>
      </c>
      <c r="AG8" s="74">
        <f t="shared" ref="AG8:AG16" si="6">SUM(AA8:AF8)</f>
        <v>1</v>
      </c>
    </row>
    <row r="9" spans="1:33" x14ac:dyDescent="0.25">
      <c r="B9" s="4" t="s">
        <v>17</v>
      </c>
      <c r="C9" s="12">
        <v>9598.0901721715927</v>
      </c>
      <c r="D9" s="12">
        <v>1504.3344680070879</v>
      </c>
      <c r="E9" s="12">
        <v>4053.0923556089401</v>
      </c>
      <c r="F9" s="12">
        <v>0</v>
      </c>
      <c r="G9" s="12">
        <v>0</v>
      </c>
      <c r="H9" s="12">
        <v>0</v>
      </c>
      <c r="I9" s="5">
        <v>15155.516995787621</v>
      </c>
      <c r="J9" s="11"/>
      <c r="K9" s="6">
        <v>2112.9378790333872</v>
      </c>
      <c r="L9" s="6">
        <v>158.88767170347271</v>
      </c>
      <c r="M9" s="6">
        <v>324.97790455818182</v>
      </c>
      <c r="N9" s="6">
        <v>851.70000267028809</v>
      </c>
      <c r="O9" s="6">
        <v>381.96000337600708</v>
      </c>
      <c r="P9" s="6">
        <v>0</v>
      </c>
      <c r="Q9" s="3">
        <v>3830.4634613413368</v>
      </c>
      <c r="S9" s="20">
        <v>0.63330668131211365</v>
      </c>
      <c r="T9" s="20">
        <v>9.9259858203795237E-2</v>
      </c>
      <c r="U9" s="20">
        <v>0.26743346048409111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f t="shared" si="0"/>
        <v>0.5516141585367027</v>
      </c>
      <c r="AB9" s="34">
        <f t="shared" si="1"/>
        <v>4.148001235543284E-2</v>
      </c>
      <c r="AC9" s="34">
        <f t="shared" si="2"/>
        <v>8.4840361443986295E-2</v>
      </c>
      <c r="AD9" s="34">
        <f t="shared" si="3"/>
        <v>0.2223490737520423</v>
      </c>
      <c r="AE9" s="34">
        <f t="shared" si="4"/>
        <v>9.9716393911835885E-2</v>
      </c>
      <c r="AF9" s="34">
        <f t="shared" si="5"/>
        <v>0</v>
      </c>
      <c r="AG9" s="74">
        <f t="shared" si="6"/>
        <v>1</v>
      </c>
    </row>
    <row r="10" spans="1:33" x14ac:dyDescent="0.25">
      <c r="B10" s="4" t="s">
        <v>18</v>
      </c>
      <c r="C10" s="12">
        <v>6299.2921823263168</v>
      </c>
      <c r="D10" s="12">
        <v>128.7320320606232</v>
      </c>
      <c r="E10" s="12">
        <v>2718.1715047359471</v>
      </c>
      <c r="F10" s="12">
        <v>0</v>
      </c>
      <c r="G10" s="12">
        <v>0</v>
      </c>
      <c r="H10" s="12">
        <v>0</v>
      </c>
      <c r="I10" s="5">
        <v>9146.1957191228867</v>
      </c>
      <c r="J10" s="11"/>
      <c r="K10" s="6">
        <v>1258.222556941211</v>
      </c>
      <c r="L10" s="6">
        <v>8.7612245306372643</v>
      </c>
      <c r="M10" s="6">
        <v>236.4299987629056</v>
      </c>
      <c r="N10" s="6">
        <v>705.49999952316284</v>
      </c>
      <c r="O10" s="6">
        <v>322.00000286102289</v>
      </c>
      <c r="P10" s="6">
        <v>0</v>
      </c>
      <c r="Q10" s="3">
        <v>2530.9137826189399</v>
      </c>
      <c r="S10" s="20">
        <v>0.68873358670378582</v>
      </c>
      <c r="T10" s="20">
        <v>1.4074926451821929E-2</v>
      </c>
      <c r="U10" s="20">
        <v>0.29719148684439234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f t="shared" si="0"/>
        <v>0.49714161169063098</v>
      </c>
      <c r="AB10" s="34">
        <f t="shared" si="1"/>
        <v>3.4616843097560286E-3</v>
      </c>
      <c r="AC10" s="34">
        <f t="shared" si="2"/>
        <v>9.3416852200414541E-2</v>
      </c>
      <c r="AD10" s="34">
        <f t="shared" si="3"/>
        <v>0.27875307502301611</v>
      </c>
      <c r="AE10" s="34">
        <f t="shared" si="4"/>
        <v>0.12722677677618224</v>
      </c>
      <c r="AF10" s="34">
        <f t="shared" si="5"/>
        <v>0</v>
      </c>
      <c r="AG10" s="74">
        <f t="shared" si="6"/>
        <v>0.99999999999999989</v>
      </c>
    </row>
    <row r="11" spans="1:33" x14ac:dyDescent="0.25">
      <c r="B11" s="4" t="s">
        <v>19</v>
      </c>
      <c r="C11" s="12">
        <v>2094.7653887271881</v>
      </c>
      <c r="D11" s="12">
        <v>838.51782774925232</v>
      </c>
      <c r="E11" s="12">
        <v>188.48958873748779</v>
      </c>
      <c r="F11" s="12">
        <v>0</v>
      </c>
      <c r="G11" s="12">
        <v>0</v>
      </c>
      <c r="H11" s="12">
        <v>0</v>
      </c>
      <c r="I11" s="5">
        <v>3121.7728052139282</v>
      </c>
      <c r="J11" s="11"/>
      <c r="K11" s="6">
        <v>738.96243260428309</v>
      </c>
      <c r="L11" s="6">
        <v>83.650867745280266</v>
      </c>
      <c r="M11" s="6">
        <v>29.122916907072071</v>
      </c>
      <c r="N11" s="6">
        <v>15.30000019073486</v>
      </c>
      <c r="O11" s="6">
        <v>1033.6200091838839</v>
      </c>
      <c r="P11" s="6">
        <v>0</v>
      </c>
      <c r="Q11" s="3">
        <v>1900.6562266312542</v>
      </c>
      <c r="S11" s="20">
        <v>0.67101788612821178</v>
      </c>
      <c r="T11" s="20">
        <v>0.26860309191904519</v>
      </c>
      <c r="U11" s="20">
        <v>6.0379021952742973E-2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f t="shared" si="0"/>
        <v>0.38879331372513848</v>
      </c>
      <c r="AB11" s="34">
        <f t="shared" si="1"/>
        <v>4.4011571673612991E-2</v>
      </c>
      <c r="AC11" s="34">
        <f t="shared" si="2"/>
        <v>1.5322558860993962E-2</v>
      </c>
      <c r="AD11" s="34">
        <f t="shared" si="3"/>
        <v>8.0498514020353705E-3</v>
      </c>
      <c r="AE11" s="34">
        <f t="shared" si="4"/>
        <v>0.54382270433821922</v>
      </c>
      <c r="AF11" s="34">
        <f t="shared" si="5"/>
        <v>0</v>
      </c>
      <c r="AG11" s="74">
        <f t="shared" si="6"/>
        <v>1</v>
      </c>
    </row>
    <row r="12" spans="1:33" x14ac:dyDescent="0.25">
      <c r="B12" s="4" t="s">
        <v>20</v>
      </c>
      <c r="C12" s="12">
        <v>109.0196075439453</v>
      </c>
      <c r="D12" s="12">
        <v>14.86631011962891</v>
      </c>
      <c r="E12" s="12">
        <v>65.659536361694336</v>
      </c>
      <c r="F12" s="12">
        <v>0</v>
      </c>
      <c r="G12" s="12">
        <v>0</v>
      </c>
      <c r="H12" s="12">
        <v>0</v>
      </c>
      <c r="I12" s="5">
        <v>189.54545402526855</v>
      </c>
      <c r="J12" s="13"/>
      <c r="K12" s="6">
        <v>62.41313299536705</v>
      </c>
      <c r="L12" s="6">
        <v>2.555757611989975</v>
      </c>
      <c r="M12" s="6">
        <v>18.191111177206039</v>
      </c>
      <c r="N12" s="6">
        <v>51.000000238418579</v>
      </c>
      <c r="O12" s="6">
        <v>400.44000396877527</v>
      </c>
      <c r="P12" s="6">
        <v>0</v>
      </c>
      <c r="Q12" s="3">
        <v>534.60000599175692</v>
      </c>
      <c r="S12" s="20">
        <v>0.57516339869281041</v>
      </c>
      <c r="T12" s="20">
        <v>7.8431372549019621E-2</v>
      </c>
      <c r="U12" s="20">
        <v>0.34640522875816993</v>
      </c>
      <c r="V12" s="20">
        <v>0</v>
      </c>
      <c r="W12" s="20">
        <v>0</v>
      </c>
      <c r="X12" s="20">
        <v>0</v>
      </c>
      <c r="Y12" s="77">
        <v>1</v>
      </c>
      <c r="Z12" s="75"/>
      <c r="AA12" s="34">
        <f t="shared" si="0"/>
        <v>0.11674734810296543</v>
      </c>
      <c r="AB12" s="34">
        <f t="shared" si="1"/>
        <v>4.7806913268709965E-3</v>
      </c>
      <c r="AC12" s="34">
        <f t="shared" si="2"/>
        <v>3.4027517720391739E-2</v>
      </c>
      <c r="AD12" s="34">
        <f t="shared" si="3"/>
        <v>9.5398428108519243E-2</v>
      </c>
      <c r="AE12" s="34">
        <f t="shared" si="4"/>
        <v>0.74904601474125254</v>
      </c>
      <c r="AF12" s="34">
        <f t="shared" si="5"/>
        <v>0</v>
      </c>
      <c r="AG12" s="74">
        <f t="shared" si="6"/>
        <v>1</v>
      </c>
    </row>
    <row r="13" spans="1:33" x14ac:dyDescent="0.25">
      <c r="B13" s="9" t="s">
        <v>21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5">
        <v>0</v>
      </c>
      <c r="J13" s="14"/>
      <c r="K13" s="14">
        <v>0</v>
      </c>
      <c r="L13" s="14">
        <v>0</v>
      </c>
      <c r="M13" s="14">
        <v>0</v>
      </c>
      <c r="N13" s="14">
        <v>0</v>
      </c>
      <c r="O13" s="14">
        <v>425.04000377655029</v>
      </c>
      <c r="P13" s="14">
        <v>0</v>
      </c>
      <c r="Q13" s="3">
        <v>425.04000377655029</v>
      </c>
      <c r="S13" s="20" t="s">
        <v>129</v>
      </c>
      <c r="T13" s="20" t="s">
        <v>129</v>
      </c>
      <c r="U13" s="20" t="s">
        <v>129</v>
      </c>
      <c r="V13" s="20" t="s">
        <v>129</v>
      </c>
      <c r="W13" s="20" t="s">
        <v>129</v>
      </c>
      <c r="X13" s="20" t="s">
        <v>129</v>
      </c>
      <c r="Y13" s="77">
        <v>0</v>
      </c>
      <c r="Z13" s="76"/>
      <c r="AA13" s="34">
        <f t="shared" si="0"/>
        <v>0</v>
      </c>
      <c r="AB13" s="34">
        <f t="shared" si="1"/>
        <v>0</v>
      </c>
      <c r="AC13" s="34">
        <f t="shared" si="2"/>
        <v>0</v>
      </c>
      <c r="AD13" s="34">
        <f t="shared" si="3"/>
        <v>0</v>
      </c>
      <c r="AE13" s="34">
        <f t="shared" si="4"/>
        <v>1</v>
      </c>
      <c r="AF13" s="34">
        <f t="shared" si="5"/>
        <v>0</v>
      </c>
      <c r="AG13" s="74">
        <f t="shared" si="6"/>
        <v>1</v>
      </c>
    </row>
    <row r="14" spans="1:33" x14ac:dyDescent="0.25">
      <c r="B14" s="9" t="s">
        <v>22</v>
      </c>
      <c r="C14" s="14">
        <v>5.2941176891326904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5">
        <v>5.2941176891326904</v>
      </c>
      <c r="J14" s="14"/>
      <c r="K14" s="14">
        <v>4</v>
      </c>
      <c r="L14" s="14">
        <v>0</v>
      </c>
      <c r="M14" s="14">
        <v>0</v>
      </c>
      <c r="N14" s="14">
        <v>0</v>
      </c>
      <c r="O14" s="14">
        <v>660.10000586509705</v>
      </c>
      <c r="P14" s="14">
        <v>0</v>
      </c>
      <c r="Q14" s="3">
        <v>664.10000586509705</v>
      </c>
      <c r="S14" s="20">
        <v>1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77">
        <v>1</v>
      </c>
      <c r="Z14" s="76"/>
      <c r="AA14" s="34">
        <f t="shared" si="0"/>
        <v>6.0231892255284006E-3</v>
      </c>
      <c r="AB14" s="34">
        <f t="shared" si="1"/>
        <v>0</v>
      </c>
      <c r="AC14" s="34">
        <f t="shared" si="2"/>
        <v>0</v>
      </c>
      <c r="AD14" s="34">
        <f t="shared" si="3"/>
        <v>0</v>
      </c>
      <c r="AE14" s="34">
        <f t="shared" si="4"/>
        <v>0.99397681077447164</v>
      </c>
      <c r="AF14" s="34">
        <f t="shared" si="5"/>
        <v>0</v>
      </c>
      <c r="AG14" s="74">
        <f t="shared" si="6"/>
        <v>1</v>
      </c>
    </row>
    <row r="15" spans="1:33" x14ac:dyDescent="0.25">
      <c r="B15" s="9" t="s">
        <v>23</v>
      </c>
      <c r="C15" s="14">
        <v>2039.644295334816</v>
      </c>
      <c r="D15" s="14">
        <v>344.85774755477911</v>
      </c>
      <c r="E15" s="14">
        <v>646.41531777381897</v>
      </c>
      <c r="F15" s="14">
        <v>0</v>
      </c>
      <c r="G15" s="14">
        <v>0</v>
      </c>
      <c r="H15" s="14">
        <v>0</v>
      </c>
      <c r="I15" s="5">
        <v>3030.917360663414</v>
      </c>
      <c r="J15" s="14"/>
      <c r="K15" s="14">
        <v>2315.0030574202542</v>
      </c>
      <c r="L15" s="14">
        <v>53.93789230287075</v>
      </c>
      <c r="M15" s="14">
        <v>281.4928030371666</v>
      </c>
      <c r="N15" s="14">
        <v>727.59999990463257</v>
      </c>
      <c r="O15" s="14">
        <v>142.8600013256073</v>
      </c>
      <c r="P15" s="14">
        <v>0</v>
      </c>
      <c r="Q15" s="3">
        <v>3520.8937539905314</v>
      </c>
      <c r="S15" s="20">
        <v>0.67294619173924752</v>
      </c>
      <c r="T15" s="20">
        <v>0.11377999018729296</v>
      </c>
      <c r="U15" s="20">
        <v>0.21327381807345949</v>
      </c>
      <c r="V15" s="20">
        <v>0</v>
      </c>
      <c r="W15" s="20">
        <v>0</v>
      </c>
      <c r="X15" s="20">
        <v>0</v>
      </c>
      <c r="Y15" s="77">
        <v>1</v>
      </c>
      <c r="Z15" s="76"/>
      <c r="AA15" s="34">
        <f t="shared" si="0"/>
        <v>0.65750437791440375</v>
      </c>
      <c r="AB15" s="34">
        <f t="shared" si="1"/>
        <v>1.5319375156304646E-2</v>
      </c>
      <c r="AC15" s="34">
        <f t="shared" si="2"/>
        <v>7.9949246613342601E-2</v>
      </c>
      <c r="AD15" s="34">
        <f t="shared" si="3"/>
        <v>0.20665207493977372</v>
      </c>
      <c r="AE15" s="34">
        <f t="shared" si="4"/>
        <v>4.0574925376175235E-2</v>
      </c>
      <c r="AF15" s="34">
        <f t="shared" si="5"/>
        <v>0</v>
      </c>
      <c r="AG15" s="74">
        <f t="shared" si="6"/>
        <v>0.99999999999999989</v>
      </c>
    </row>
    <row r="16" spans="1:33" x14ac:dyDescent="0.25">
      <c r="B16" s="9" t="s">
        <v>24</v>
      </c>
      <c r="C16" s="14">
        <v>21083.731702208519</v>
      </c>
      <c r="D16" s="14">
        <v>4061.0648245811458</v>
      </c>
      <c r="E16" s="14">
        <v>839.12216079235077</v>
      </c>
      <c r="F16" s="14">
        <v>0</v>
      </c>
      <c r="G16" s="14">
        <v>0</v>
      </c>
      <c r="H16" s="14">
        <v>0</v>
      </c>
      <c r="I16" s="5">
        <v>25983.918687582016</v>
      </c>
      <c r="J16" s="14"/>
      <c r="K16" s="14">
        <v>8014.3684467673302</v>
      </c>
      <c r="L16" s="14">
        <v>453.21719713136548</v>
      </c>
      <c r="M16" s="14">
        <v>91.58935834467411</v>
      </c>
      <c r="N16" s="14">
        <v>91.799998760223389</v>
      </c>
      <c r="O16" s="14">
        <v>1082.9200096130371</v>
      </c>
      <c r="P16" s="14">
        <v>59.499999761581421</v>
      </c>
      <c r="Q16" s="3">
        <v>9793.3950103782117</v>
      </c>
      <c r="S16" s="20">
        <v>0.81141462747436366</v>
      </c>
      <c r="T16" s="20">
        <v>0.15629146909707545</v>
      </c>
      <c r="U16" s="20">
        <v>3.2293903428560831E-2</v>
      </c>
      <c r="V16" s="20">
        <v>0</v>
      </c>
      <c r="W16" s="20">
        <v>0</v>
      </c>
      <c r="X16" s="20">
        <v>0</v>
      </c>
      <c r="Y16" s="77">
        <v>1</v>
      </c>
      <c r="Z16" s="76"/>
      <c r="AA16" s="34">
        <f t="shared" si="0"/>
        <v>0.81834424510339676</v>
      </c>
      <c r="AB16" s="34">
        <f t="shared" si="1"/>
        <v>4.6277843041262423E-2</v>
      </c>
      <c r="AC16" s="34">
        <f t="shared" si="2"/>
        <v>9.3521560447235568E-3</v>
      </c>
      <c r="AD16" s="34">
        <f t="shared" si="3"/>
        <v>9.3736644608883347E-3</v>
      </c>
      <c r="AE16" s="34">
        <f t="shared" si="4"/>
        <v>0.11057656803033576</v>
      </c>
      <c r="AF16" s="34">
        <f t="shared" si="5"/>
        <v>6.075523319393158E-3</v>
      </c>
      <c r="AG16" s="74">
        <f t="shared" si="6"/>
        <v>1</v>
      </c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25</v>
      </c>
      <c r="C28" s="64">
        <v>42169.654357671738</v>
      </c>
      <c r="D28" s="64">
        <v>7645.8882662057877</v>
      </c>
      <c r="E28" s="64">
        <v>8526.8271112442017</v>
      </c>
      <c r="F28" s="64">
        <v>0</v>
      </c>
      <c r="G28" s="64">
        <v>0</v>
      </c>
      <c r="H28" s="64">
        <v>0</v>
      </c>
      <c r="I28" s="64">
        <v>58342.369735121727</v>
      </c>
      <c r="J28" s="14"/>
      <c r="K28" s="64">
        <v>15017.696009542793</v>
      </c>
      <c r="L28" s="64">
        <v>875.71967390738405</v>
      </c>
      <c r="M28" s="64">
        <v>985.99295743554831</v>
      </c>
      <c r="N28" s="64">
        <v>2488.8000028133392</v>
      </c>
      <c r="O28" s="64">
        <v>4448.9400399699807</v>
      </c>
      <c r="P28" s="64">
        <v>59.499999761581421</v>
      </c>
      <c r="Q28" s="64">
        <v>23876.648683430627</v>
      </c>
      <c r="S28" s="80">
        <v>0.70030467148042042</v>
      </c>
      <c r="T28" s="80">
        <v>0.14641210257499934</v>
      </c>
      <c r="U28" s="80">
        <v>0.15328322594458021</v>
      </c>
      <c r="V28" s="80">
        <v>0</v>
      </c>
      <c r="W28" s="80">
        <v>0</v>
      </c>
      <c r="X28" s="80">
        <v>0</v>
      </c>
      <c r="Y28" s="80">
        <v>0.88888888888888884</v>
      </c>
      <c r="Z28" s="76"/>
      <c r="AA28" s="80">
        <f t="shared" ref="AA28:AF28" si="7">IFERROR(AVERAGE(AA8:AA27), "")</f>
        <v>0.42139951398284359</v>
      </c>
      <c r="AB28" s="80">
        <f t="shared" si="7"/>
        <v>3.6096895919609795E-2</v>
      </c>
      <c r="AC28" s="80">
        <f t="shared" si="7"/>
        <v>3.5899985261311523E-2</v>
      </c>
      <c r="AD28" s="80">
        <f t="shared" si="7"/>
        <v>9.8712969584250063E-2</v>
      </c>
      <c r="AE28" s="80">
        <f t="shared" si="7"/>
        <v>0.40721557710538581</v>
      </c>
      <c r="AF28" s="80">
        <f t="shared" si="7"/>
        <v>6.7505814659923977E-4</v>
      </c>
      <c r="AG28" s="80">
        <f>AVERAGE(AG8:AG27)</f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B6:B7"/>
    <mergeCell ref="C6:C7"/>
    <mergeCell ref="E6:E7"/>
    <mergeCell ref="G6:G7"/>
    <mergeCell ref="H6:H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</mergeCells>
  <pageMargins left="0.7" right="0.7" top="0.75" bottom="0.75" header="0.3" footer="0.3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</sheetPr>
  <dimension ref="A1:G26"/>
  <sheetViews>
    <sheetView workbookViewId="0"/>
  </sheetViews>
  <sheetFormatPr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7" max="7" width="13.5703125" style="95" customWidth="1"/>
  </cols>
  <sheetData>
    <row r="1" spans="2:7" ht="34.5" customHeight="1" x14ac:dyDescent="0.25">
      <c r="B1" s="60" t="s">
        <v>64</v>
      </c>
      <c r="C1" s="58"/>
    </row>
    <row r="2" spans="2:7" s="61" customFormat="1" x14ac:dyDescent="0.25">
      <c r="B2" s="67" t="s">
        <v>105</v>
      </c>
    </row>
    <row r="3" spans="2:7" s="61" customFormat="1" ht="15.75" customHeight="1" thickBot="1" x14ac:dyDescent="0.3"/>
    <row r="4" spans="2:7" s="61" customFormat="1" x14ac:dyDescent="0.25">
      <c r="B4" s="144" t="s">
        <v>106</v>
      </c>
      <c r="C4" s="143" t="s">
        <v>107</v>
      </c>
      <c r="D4" s="143" t="s">
        <v>108</v>
      </c>
      <c r="E4" s="143" t="s">
        <v>88</v>
      </c>
      <c r="F4" s="143" t="s">
        <v>109</v>
      </c>
      <c r="G4" s="143" t="s">
        <v>110</v>
      </c>
    </row>
    <row r="5" spans="2:7" s="61" customFormat="1" ht="54" customHeight="1" thickBot="1" x14ac:dyDescent="0.3">
      <c r="B5" s="113"/>
      <c r="C5" s="113"/>
      <c r="D5" s="113"/>
      <c r="E5" s="113"/>
      <c r="F5" s="113"/>
      <c r="G5" s="113"/>
    </row>
    <row r="6" spans="2:7" x14ac:dyDescent="0.25">
      <c r="B6" s="4" t="s">
        <v>16</v>
      </c>
      <c r="C6" s="12">
        <v>507</v>
      </c>
      <c r="D6" s="12">
        <v>507</v>
      </c>
      <c r="E6" s="12">
        <v>939.81689167022705</v>
      </c>
      <c r="F6" s="12">
        <v>511.78850378096098</v>
      </c>
      <c r="G6" s="20">
        <v>1</v>
      </c>
    </row>
    <row r="7" spans="2:7" x14ac:dyDescent="0.25">
      <c r="B7" s="4" t="s">
        <v>17</v>
      </c>
      <c r="C7" s="12">
        <v>4392</v>
      </c>
      <c r="D7" s="12">
        <v>4392</v>
      </c>
      <c r="E7" s="12">
        <v>9598.0901721715927</v>
      </c>
      <c r="F7" s="12">
        <v>2112.9378790333872</v>
      </c>
      <c r="G7" s="20">
        <v>1</v>
      </c>
    </row>
    <row r="8" spans="2:7" x14ac:dyDescent="0.25">
      <c r="B8" s="4" t="s">
        <v>18</v>
      </c>
      <c r="C8" s="12">
        <v>3017</v>
      </c>
      <c r="D8" s="12">
        <v>3017</v>
      </c>
      <c r="E8" s="12">
        <v>6299.2921823263168</v>
      </c>
      <c r="F8" s="12">
        <v>1258.222556941211</v>
      </c>
      <c r="G8" s="20">
        <v>1</v>
      </c>
    </row>
    <row r="9" spans="2:7" x14ac:dyDescent="0.25">
      <c r="B9" s="9" t="s">
        <v>19</v>
      </c>
      <c r="C9" s="16">
        <v>949</v>
      </c>
      <c r="D9" s="16">
        <v>949</v>
      </c>
      <c r="E9" s="16">
        <v>2094.7653887271881</v>
      </c>
      <c r="F9" s="16">
        <v>738.96243260428309</v>
      </c>
      <c r="G9" s="20">
        <v>1</v>
      </c>
    </row>
    <row r="10" spans="2:7" x14ac:dyDescent="0.25">
      <c r="B10" s="9" t="s">
        <v>20</v>
      </c>
      <c r="C10" s="16">
        <v>88</v>
      </c>
      <c r="D10" s="16">
        <v>88</v>
      </c>
      <c r="E10" s="16">
        <v>109.0196075439453</v>
      </c>
      <c r="F10" s="16">
        <v>62.41313299536705</v>
      </c>
      <c r="G10" s="20">
        <v>1</v>
      </c>
    </row>
    <row r="11" spans="2:7" x14ac:dyDescent="0.25">
      <c r="B11" s="9" t="s">
        <v>21</v>
      </c>
      <c r="C11" s="16">
        <v>0</v>
      </c>
      <c r="D11" s="16">
        <v>0</v>
      </c>
      <c r="E11" s="16">
        <v>0</v>
      </c>
      <c r="F11" s="16">
        <v>0</v>
      </c>
      <c r="G11" s="20" t="s">
        <v>129</v>
      </c>
    </row>
    <row r="12" spans="2:7" x14ac:dyDescent="0.25">
      <c r="B12" s="9" t="s">
        <v>22</v>
      </c>
      <c r="C12" s="16">
        <v>3</v>
      </c>
      <c r="D12" s="16">
        <v>3</v>
      </c>
      <c r="E12" s="16">
        <v>5.2941176891326904</v>
      </c>
      <c r="F12" s="16">
        <v>4</v>
      </c>
      <c r="G12" s="20">
        <v>1</v>
      </c>
    </row>
    <row r="13" spans="2:7" x14ac:dyDescent="0.25">
      <c r="B13" s="9" t="s">
        <v>23</v>
      </c>
      <c r="C13" s="16">
        <v>1339</v>
      </c>
      <c r="D13" s="16">
        <v>1339</v>
      </c>
      <c r="E13" s="16">
        <v>2039.644295334816</v>
      </c>
      <c r="F13" s="16">
        <v>2315.0030574202542</v>
      </c>
      <c r="G13" s="20">
        <v>1</v>
      </c>
    </row>
    <row r="14" spans="2:7" x14ac:dyDescent="0.25">
      <c r="B14" s="9" t="s">
        <v>24</v>
      </c>
      <c r="C14" s="16">
        <v>11628</v>
      </c>
      <c r="D14" s="16">
        <v>11628</v>
      </c>
      <c r="E14" s="16">
        <v>21083.731702208519</v>
      </c>
      <c r="F14" s="16">
        <v>8014.3684467673302</v>
      </c>
      <c r="G14" s="20">
        <v>1</v>
      </c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40</v>
      </c>
      <c r="C26" s="64">
        <v>21923</v>
      </c>
      <c r="D26" s="64">
        <v>21923</v>
      </c>
      <c r="E26" s="64">
        <v>42169.654357671738</v>
      </c>
      <c r="F26" s="64">
        <v>15017.696009542793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/>
  </sheetPr>
  <dimension ref="B1:H34"/>
  <sheetViews>
    <sheetView workbookViewId="0"/>
  </sheetViews>
  <sheetFormatPr defaultRowHeight="15" x14ac:dyDescent="0.25"/>
  <cols>
    <col min="4" max="8" width="10.5703125" style="95" customWidth="1"/>
  </cols>
  <sheetData>
    <row r="1" spans="2:8" x14ac:dyDescent="0.25">
      <c r="B1" s="57" t="s">
        <v>123</v>
      </c>
    </row>
    <row r="2" spans="2:8" ht="26.25" customHeight="1" x14ac:dyDescent="0.4">
      <c r="B2" s="65"/>
    </row>
    <row r="3" spans="2:8" ht="15.75" customHeight="1" thickBot="1" x14ac:dyDescent="0.3"/>
    <row r="4" spans="2:8" x14ac:dyDescent="0.25">
      <c r="B4" s="137" t="s">
        <v>12</v>
      </c>
      <c r="C4" s="138" t="s">
        <v>112</v>
      </c>
      <c r="D4" s="138" t="s">
        <v>124</v>
      </c>
      <c r="E4" s="138" t="s">
        <v>125</v>
      </c>
      <c r="F4" s="138" t="s">
        <v>126</v>
      </c>
      <c r="G4" s="138" t="s">
        <v>127</v>
      </c>
      <c r="H4" s="138" t="s">
        <v>128</v>
      </c>
    </row>
    <row r="5" spans="2:8" x14ac:dyDescent="0.25">
      <c r="B5" s="122"/>
      <c r="C5" s="122"/>
      <c r="D5" s="122"/>
      <c r="E5" s="122"/>
      <c r="F5" s="122"/>
      <c r="G5" s="122"/>
      <c r="H5" s="122"/>
    </row>
    <row r="6" spans="2:8" ht="15.75" customHeight="1" thickBot="1" x14ac:dyDescent="0.3">
      <c r="B6" s="127"/>
      <c r="C6" s="127"/>
      <c r="D6" s="127"/>
      <c r="E6" s="127"/>
      <c r="F6" s="127"/>
      <c r="G6" s="127"/>
      <c r="H6" s="127"/>
    </row>
    <row r="7" spans="2:8" x14ac:dyDescent="0.25">
      <c r="B7" t="s">
        <v>16</v>
      </c>
      <c r="C7" s="51">
        <v>1421</v>
      </c>
      <c r="D7" s="51">
        <v>13.3832</v>
      </c>
      <c r="E7" s="51">
        <v>135.4109</v>
      </c>
      <c r="F7" s="51">
        <v>381.1472</v>
      </c>
      <c r="G7" s="51">
        <v>436.03219999999999</v>
      </c>
      <c r="H7" s="51">
        <v>454.68220000000002</v>
      </c>
    </row>
    <row r="8" spans="2:8" x14ac:dyDescent="0.25">
      <c r="B8" t="s">
        <v>17</v>
      </c>
      <c r="C8" s="51">
        <v>7231</v>
      </c>
      <c r="D8" s="51">
        <v>125.8677</v>
      </c>
      <c r="E8" s="51">
        <v>885.24119999999994</v>
      </c>
      <c r="F8" s="51">
        <v>2411.0203000000001</v>
      </c>
      <c r="G8" s="51">
        <v>2027.5262</v>
      </c>
      <c r="H8" s="51">
        <v>1779.7575999999999</v>
      </c>
    </row>
    <row r="9" spans="2:8" x14ac:dyDescent="0.25">
      <c r="B9" t="s">
        <v>18</v>
      </c>
      <c r="C9" s="51">
        <v>4269</v>
      </c>
      <c r="D9" s="51">
        <v>163.1636</v>
      </c>
      <c r="E9" s="51">
        <v>490.75599999999997</v>
      </c>
      <c r="F9" s="51">
        <v>1460.6876999999999</v>
      </c>
      <c r="G9" s="51">
        <v>1386.3442</v>
      </c>
      <c r="H9" s="51">
        <v>766.9796</v>
      </c>
    </row>
    <row r="10" spans="2:8" x14ac:dyDescent="0.25">
      <c r="B10" t="s">
        <v>19</v>
      </c>
      <c r="C10" s="51">
        <v>1965</v>
      </c>
      <c r="D10" s="51">
        <v>20.094100000000001</v>
      </c>
      <c r="E10" s="51">
        <v>104.729</v>
      </c>
      <c r="F10" s="51">
        <v>360.89240000000001</v>
      </c>
      <c r="G10" s="51">
        <v>656.62789999999995</v>
      </c>
      <c r="H10" s="51">
        <v>822.27700000000004</v>
      </c>
    </row>
    <row r="11" spans="2:8" x14ac:dyDescent="0.25">
      <c r="B11" t="s">
        <v>20</v>
      </c>
      <c r="C11" s="51">
        <v>320</v>
      </c>
      <c r="D11" s="51">
        <v>7.2443999999999997</v>
      </c>
      <c r="E11" s="51">
        <v>28.111999999999991</v>
      </c>
      <c r="F11" s="51">
        <v>79.233099999999993</v>
      </c>
      <c r="G11" s="51">
        <v>93.026399999999995</v>
      </c>
      <c r="H11" s="51">
        <v>112.31019999999999</v>
      </c>
    </row>
    <row r="12" spans="2:8" x14ac:dyDescent="0.25">
      <c r="B12" t="s">
        <v>21</v>
      </c>
      <c r="C12" s="51">
        <v>3</v>
      </c>
      <c r="D12" s="51">
        <v>2.0000000000000001E-4</v>
      </c>
      <c r="E12" s="51">
        <v>1.6400000000000001E-2</v>
      </c>
      <c r="F12" s="51">
        <v>0.2802</v>
      </c>
      <c r="G12" s="51">
        <v>0.58439999999999992</v>
      </c>
      <c r="H12" s="51">
        <v>2.1183000000000001</v>
      </c>
    </row>
    <row r="13" spans="2:8" x14ac:dyDescent="0.25">
      <c r="B13" t="s">
        <v>22</v>
      </c>
      <c r="C13" s="51">
        <v>14</v>
      </c>
      <c r="D13" s="51">
        <v>2.6599999999999999E-2</v>
      </c>
      <c r="E13" s="51">
        <v>0.88070000000000004</v>
      </c>
      <c r="F13" s="51">
        <v>4.6093000000000002</v>
      </c>
      <c r="G13" s="51">
        <v>5.3210999999999986</v>
      </c>
      <c r="H13" s="51">
        <v>3.1594000000000002</v>
      </c>
    </row>
    <row r="14" spans="2:8" x14ac:dyDescent="0.25">
      <c r="B14" t="s">
        <v>23</v>
      </c>
      <c r="C14" s="51">
        <v>2304</v>
      </c>
      <c r="D14" s="51">
        <v>31.063400000000001</v>
      </c>
      <c r="E14" s="51">
        <v>180.3314</v>
      </c>
      <c r="F14" s="51">
        <v>616.00510000000008</v>
      </c>
      <c r="G14" s="51">
        <v>721.84159999999997</v>
      </c>
      <c r="H14" s="51">
        <v>754.24099999999999</v>
      </c>
    </row>
    <row r="15" spans="2:8" x14ac:dyDescent="0.25">
      <c r="B15" t="s">
        <v>24</v>
      </c>
      <c r="C15" s="51">
        <v>22916</v>
      </c>
      <c r="D15" s="51">
        <v>1043.7933</v>
      </c>
      <c r="E15" s="51">
        <v>3752.7876999999989</v>
      </c>
      <c r="F15" s="51">
        <v>7254.2791999999999</v>
      </c>
      <c r="G15" s="51">
        <v>6190.0185999999994</v>
      </c>
      <c r="H15" s="51">
        <v>4669.7575000000006</v>
      </c>
    </row>
    <row r="16" spans="2:8" x14ac:dyDescent="0.25">
      <c r="C16" s="51"/>
      <c r="D16" s="51"/>
      <c r="E16" s="51"/>
      <c r="F16" s="51"/>
      <c r="G16" s="51"/>
      <c r="H16" s="51"/>
    </row>
    <row r="17" spans="3:8" x14ac:dyDescent="0.25">
      <c r="C17" s="51"/>
      <c r="D17" s="51"/>
      <c r="E17" s="51"/>
      <c r="F17" s="51"/>
      <c r="G17" s="51"/>
      <c r="H17" s="51"/>
    </row>
    <row r="18" spans="3:8" x14ac:dyDescent="0.25">
      <c r="C18" s="51"/>
      <c r="D18" s="51"/>
      <c r="E18" s="51"/>
      <c r="F18" s="51"/>
      <c r="G18" s="51"/>
      <c r="H18" s="51"/>
    </row>
    <row r="19" spans="3:8" x14ac:dyDescent="0.25">
      <c r="C19" s="51"/>
      <c r="D19" s="51"/>
      <c r="E19" s="51"/>
      <c r="F19" s="51"/>
      <c r="G19" s="51"/>
      <c r="H19" s="51"/>
    </row>
    <row r="20" spans="3:8" x14ac:dyDescent="0.25">
      <c r="C20" s="51"/>
      <c r="D20" s="51"/>
      <c r="E20" s="51"/>
      <c r="F20" s="51"/>
      <c r="G20" s="51"/>
      <c r="H20" s="51"/>
    </row>
    <row r="21" spans="3:8" x14ac:dyDescent="0.25">
      <c r="C21" s="51"/>
      <c r="D21" s="51"/>
      <c r="E21" s="51"/>
      <c r="F21" s="51"/>
      <c r="G21" s="51"/>
      <c r="H21" s="51"/>
    </row>
    <row r="22" spans="3:8" x14ac:dyDescent="0.25">
      <c r="C22" s="51"/>
      <c r="D22" s="51"/>
      <c r="E22" s="51"/>
      <c r="F22" s="51"/>
      <c r="G22" s="51"/>
      <c r="H22" s="51"/>
    </row>
    <row r="23" spans="3:8" x14ac:dyDescent="0.25">
      <c r="C23" s="51"/>
      <c r="D23" s="51"/>
      <c r="E23" s="51"/>
      <c r="F23" s="51"/>
      <c r="G23" s="51"/>
      <c r="H23" s="51"/>
    </row>
    <row r="24" spans="3:8" x14ac:dyDescent="0.25">
      <c r="C24" s="51"/>
      <c r="D24" s="51"/>
      <c r="E24" s="51"/>
      <c r="F24" s="51"/>
      <c r="G24" s="51"/>
      <c r="H24" s="51"/>
    </row>
    <row r="25" spans="3:8" x14ac:dyDescent="0.25">
      <c r="C25" s="51"/>
      <c r="D25" s="51"/>
      <c r="E25" s="51"/>
      <c r="F25" s="51"/>
      <c r="G25" s="51"/>
      <c r="H25" s="51"/>
    </row>
    <row r="26" spans="3:8" x14ac:dyDescent="0.25">
      <c r="C26" s="51"/>
      <c r="D26" s="51"/>
      <c r="E26" s="51"/>
      <c r="F26" s="51"/>
      <c r="G26" s="51"/>
      <c r="H26" s="51"/>
    </row>
    <row r="27" spans="3:8" x14ac:dyDescent="0.25">
      <c r="C27" s="51"/>
      <c r="D27" s="51"/>
      <c r="E27" s="51"/>
      <c r="F27" s="51"/>
      <c r="G27" s="51"/>
      <c r="H27" s="51"/>
    </row>
    <row r="28" spans="3:8" x14ac:dyDescent="0.25">
      <c r="C28" s="51"/>
      <c r="D28" s="51"/>
      <c r="E28" s="51"/>
      <c r="F28" s="51"/>
      <c r="G28" s="51"/>
      <c r="H28" s="51"/>
    </row>
    <row r="29" spans="3:8" x14ac:dyDescent="0.25">
      <c r="C29" s="51"/>
      <c r="D29" s="51"/>
      <c r="E29" s="51"/>
      <c r="F29" s="51"/>
      <c r="G29" s="51"/>
      <c r="H29" s="51"/>
    </row>
    <row r="30" spans="3:8" x14ac:dyDescent="0.25">
      <c r="C30" s="51"/>
      <c r="D30" s="51"/>
      <c r="E30" s="51"/>
      <c r="F30" s="51"/>
      <c r="G30" s="51"/>
      <c r="H30" s="51"/>
    </row>
    <row r="31" spans="3:8" x14ac:dyDescent="0.25">
      <c r="C31" s="51"/>
      <c r="D31" s="51"/>
      <c r="E31" s="51"/>
      <c r="F31" s="51"/>
      <c r="G31" s="51"/>
      <c r="H31" s="51"/>
    </row>
    <row r="32" spans="3:8" x14ac:dyDescent="0.25">
      <c r="C32" s="51"/>
      <c r="D32" s="51"/>
      <c r="E32" s="51"/>
      <c r="F32" s="51"/>
      <c r="G32" s="51"/>
      <c r="H32" s="51"/>
    </row>
    <row r="33" spans="3:8" x14ac:dyDescent="0.25">
      <c r="C33" s="51"/>
      <c r="D33" s="51"/>
      <c r="E33" s="51"/>
      <c r="F33" s="51"/>
      <c r="G33" s="51"/>
      <c r="H33" s="51"/>
    </row>
    <row r="34" spans="3:8" x14ac:dyDescent="0.25">
      <c r="C34" s="51"/>
      <c r="D34" s="51"/>
      <c r="E34" s="51"/>
      <c r="F34" s="51"/>
      <c r="G34" s="51"/>
      <c r="H34" s="51"/>
    </row>
  </sheetData>
  <mergeCells count="7">
    <mergeCell ref="H4:H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M28"/>
  <sheetViews>
    <sheetView workbookViewId="0"/>
  </sheetViews>
  <sheetFormatPr defaultRowHeight="15" x14ac:dyDescent="0.25"/>
  <cols>
    <col min="1" max="1" width="5.5703125" style="95" customWidth="1"/>
    <col min="2" max="2" width="14.140625" style="95" customWidth="1"/>
  </cols>
  <sheetData>
    <row r="1" spans="2:13" x14ac:dyDescent="0.25">
      <c r="B1" s="59" t="s">
        <v>0</v>
      </c>
    </row>
    <row r="2" spans="2:13" x14ac:dyDescent="0.25">
      <c r="B2" t="s">
        <v>26</v>
      </c>
      <c r="C2" t="s">
        <v>27</v>
      </c>
    </row>
    <row r="3" spans="2:13" ht="15.75" customHeight="1" thickBot="1" x14ac:dyDescent="0.3"/>
    <row r="4" spans="2:13" ht="15.75" customHeight="1" thickBot="1" x14ac:dyDescent="0.3">
      <c r="B4" s="18"/>
      <c r="C4" s="118" t="s">
        <v>9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2:13" ht="15.75" customHeight="1" thickBot="1" x14ac:dyDescent="0.3">
      <c r="C5" s="118" t="s">
        <v>13</v>
      </c>
      <c r="D5" s="111"/>
      <c r="E5" s="111"/>
      <c r="G5" s="118" t="s">
        <v>14</v>
      </c>
      <c r="H5" s="111"/>
      <c r="I5" s="111"/>
      <c r="K5" s="118" t="s">
        <v>15</v>
      </c>
      <c r="L5" s="111"/>
      <c r="M5" s="111"/>
    </row>
    <row r="6" spans="2:13" ht="24.75" customHeight="1" thickBot="1" x14ac:dyDescent="0.3">
      <c r="B6" s="93" t="s">
        <v>12</v>
      </c>
      <c r="C6" s="92" t="s">
        <v>28</v>
      </c>
      <c r="D6" s="92" t="s">
        <v>29</v>
      </c>
      <c r="E6" s="92" t="s">
        <v>30</v>
      </c>
      <c r="F6" s="92"/>
      <c r="G6" s="92" t="s">
        <v>28</v>
      </c>
      <c r="H6" s="92" t="s">
        <v>29</v>
      </c>
      <c r="I6" s="92" t="s">
        <v>30</v>
      </c>
      <c r="J6" s="92"/>
      <c r="K6" s="92" t="s">
        <v>28</v>
      </c>
      <c r="L6" s="92" t="s">
        <v>29</v>
      </c>
      <c r="M6" s="92" t="s">
        <v>30</v>
      </c>
    </row>
    <row r="7" spans="2:13" x14ac:dyDescent="0.25">
      <c r="B7" s="4" t="s">
        <v>16</v>
      </c>
      <c r="C7" s="6">
        <v>0</v>
      </c>
      <c r="D7" s="6">
        <v>0</v>
      </c>
      <c r="E7" s="34" t="s">
        <v>129</v>
      </c>
      <c r="F7" s="35"/>
      <c r="G7" s="6">
        <v>2.7561050653457642</v>
      </c>
      <c r="H7" s="6">
        <v>0.93609389662742615</v>
      </c>
      <c r="I7" s="34">
        <v>0.25353289632234705</v>
      </c>
      <c r="J7" s="35"/>
      <c r="K7" s="6">
        <v>78.571317553520203</v>
      </c>
      <c r="L7" s="6">
        <v>29.332831472158428</v>
      </c>
      <c r="M7" s="34">
        <v>0.27184155323979164</v>
      </c>
    </row>
    <row r="8" spans="2:13" x14ac:dyDescent="0.25">
      <c r="B8" s="4" t="s">
        <v>17</v>
      </c>
      <c r="C8" s="6">
        <v>384.79682326316828</v>
      </c>
      <c r="D8" s="6">
        <v>62.88780415058136</v>
      </c>
      <c r="E8" s="34">
        <v>0.14047345005764633</v>
      </c>
      <c r="F8" s="35"/>
      <c r="G8" s="6">
        <v>858.37066054344177</v>
      </c>
      <c r="H8" s="6">
        <v>163.25382170081139</v>
      </c>
      <c r="I8" s="34">
        <v>0.15979826691524035</v>
      </c>
      <c r="J8" s="35"/>
      <c r="K8" s="6">
        <v>2064.7924749851231</v>
      </c>
      <c r="L8" s="6">
        <v>452.51030541956419</v>
      </c>
      <c r="M8" s="34">
        <v>0.17975998316214373</v>
      </c>
    </row>
    <row r="9" spans="2:13" x14ac:dyDescent="0.25">
      <c r="B9" s="4" t="s">
        <v>18</v>
      </c>
      <c r="C9" s="6">
        <v>43.01328456401825</v>
      </c>
      <c r="D9" s="6">
        <v>15.003334701061251</v>
      </c>
      <c r="E9" s="34">
        <v>0.2586040843316052</v>
      </c>
      <c r="F9" s="35"/>
      <c r="G9" s="6">
        <v>350.96212232112879</v>
      </c>
      <c r="H9" s="6">
        <v>118.0370733737946</v>
      </c>
      <c r="I9" s="34">
        <v>0.25167862643964078</v>
      </c>
      <c r="J9" s="35"/>
      <c r="K9" s="6">
        <v>960.5907164812088</v>
      </c>
      <c r="L9" s="6">
        <v>294.53151297569269</v>
      </c>
      <c r="M9" s="34">
        <v>0.23466360969731062</v>
      </c>
    </row>
    <row r="10" spans="2:13" x14ac:dyDescent="0.25">
      <c r="B10" s="4" t="s">
        <v>19</v>
      </c>
      <c r="C10" s="6">
        <v>118.5119452476501</v>
      </c>
      <c r="D10" s="6">
        <v>28.164989233016971</v>
      </c>
      <c r="E10" s="34">
        <v>0.19202057455549898</v>
      </c>
      <c r="F10" s="35"/>
      <c r="G10" s="6">
        <v>354.80277073383331</v>
      </c>
      <c r="H10" s="6">
        <v>109.67081475257871</v>
      </c>
      <c r="I10" s="34">
        <v>0.2361185182096584</v>
      </c>
      <c r="J10" s="35"/>
      <c r="K10" s="6">
        <v>1789.8776673078539</v>
      </c>
      <c r="L10" s="6">
        <v>496.08833310008049</v>
      </c>
      <c r="M10" s="34">
        <v>0.21701474694354717</v>
      </c>
    </row>
    <row r="11" spans="2:13" x14ac:dyDescent="0.25">
      <c r="B11" s="4" t="s">
        <v>20</v>
      </c>
      <c r="C11" s="6">
        <v>37.994648158550262</v>
      </c>
      <c r="D11" s="6">
        <v>22.709444910287861</v>
      </c>
      <c r="E11" s="34">
        <v>0.37410071977412579</v>
      </c>
      <c r="F11" s="35"/>
      <c r="G11" s="6">
        <v>38.770049095153809</v>
      </c>
      <c r="H11" s="6">
        <v>23.1729029417038</v>
      </c>
      <c r="I11" s="34">
        <v>0.37410071977059384</v>
      </c>
      <c r="J11" s="35"/>
      <c r="K11" s="6">
        <v>61.256678462028503</v>
      </c>
      <c r="L11" s="6">
        <v>36.6131871342659</v>
      </c>
      <c r="M11" s="34">
        <v>0.37410071947265622</v>
      </c>
    </row>
    <row r="12" spans="2:13" x14ac:dyDescent="0.25">
      <c r="B12" s="4" t="s">
        <v>21</v>
      </c>
      <c r="C12" s="6">
        <v>0</v>
      </c>
      <c r="D12" s="6">
        <v>0</v>
      </c>
      <c r="E12" s="34" t="s">
        <v>129</v>
      </c>
      <c r="F12" s="35"/>
      <c r="G12" s="6">
        <v>0</v>
      </c>
      <c r="H12" s="6">
        <v>0</v>
      </c>
      <c r="I12" s="34" t="s">
        <v>129</v>
      </c>
      <c r="J12" s="35"/>
      <c r="K12" s="6">
        <v>0</v>
      </c>
      <c r="L12" s="6">
        <v>0</v>
      </c>
      <c r="M12" s="34" t="s">
        <v>129</v>
      </c>
    </row>
    <row r="13" spans="2:13" x14ac:dyDescent="0.25">
      <c r="B13" s="4" t="s">
        <v>22</v>
      </c>
      <c r="C13" s="6">
        <v>3.5420172214508061</v>
      </c>
      <c r="D13" s="6">
        <v>1.752101004123688</v>
      </c>
      <c r="E13" s="34">
        <v>0.3309523757251488</v>
      </c>
      <c r="F13" s="35"/>
      <c r="G13" s="6">
        <v>3.5420172214508061</v>
      </c>
      <c r="H13" s="6">
        <v>1.752101004123688</v>
      </c>
      <c r="I13" s="34">
        <v>0.3309523757251488</v>
      </c>
      <c r="J13" s="35"/>
      <c r="K13" s="6">
        <v>3.5420172214508061</v>
      </c>
      <c r="L13" s="6">
        <v>1.752101004123688</v>
      </c>
      <c r="M13" s="34">
        <v>0.3309523757251488</v>
      </c>
    </row>
    <row r="14" spans="2:13" x14ac:dyDescent="0.25">
      <c r="B14" s="4" t="s">
        <v>23</v>
      </c>
      <c r="C14" s="6">
        <v>107.34061586856841</v>
      </c>
      <c r="D14" s="6">
        <v>202.7704077959061</v>
      </c>
      <c r="E14" s="34">
        <v>0.65386391428411172</v>
      </c>
      <c r="F14" s="35"/>
      <c r="G14" s="6">
        <v>182.45805811882019</v>
      </c>
      <c r="H14" s="6">
        <v>282.52560991048807</v>
      </c>
      <c r="I14" s="34">
        <v>0.60760329735426377</v>
      </c>
      <c r="J14" s="35"/>
      <c r="K14" s="6">
        <v>1299.0601798892019</v>
      </c>
      <c r="L14" s="6">
        <v>882.60457706451416</v>
      </c>
      <c r="M14" s="34">
        <v>0.40455554605782107</v>
      </c>
    </row>
    <row r="15" spans="2:13" x14ac:dyDescent="0.25">
      <c r="B15" s="9" t="s">
        <v>24</v>
      </c>
      <c r="C15" s="31">
        <v>197.08373737335211</v>
      </c>
      <c r="D15" s="31">
        <v>102.85414595156909</v>
      </c>
      <c r="E15" s="34">
        <v>0.34291815629087347</v>
      </c>
      <c r="F15" s="31"/>
      <c r="G15" s="31">
        <v>623.68566048145294</v>
      </c>
      <c r="H15" s="31">
        <v>214.29490742087361</v>
      </c>
      <c r="I15" s="34">
        <v>0.25572777654893236</v>
      </c>
      <c r="J15" s="31"/>
      <c r="K15" s="31">
        <v>1336.315215289593</v>
      </c>
      <c r="L15" s="31">
        <v>555.77800215780735</v>
      </c>
      <c r="M15" s="34">
        <v>0.29373711455273893</v>
      </c>
    </row>
    <row r="16" spans="2:13" x14ac:dyDescent="0.25">
      <c r="B16" s="9"/>
      <c r="C16" s="31"/>
      <c r="D16" s="31"/>
      <c r="E16" s="34" t="s">
        <v>129</v>
      </c>
      <c r="F16" s="31"/>
      <c r="G16" s="31"/>
      <c r="H16" s="31"/>
      <c r="I16" s="34" t="s">
        <v>129</v>
      </c>
      <c r="J16" s="31"/>
      <c r="K16" s="31"/>
      <c r="L16" s="31"/>
      <c r="M16" s="34" t="s">
        <v>129</v>
      </c>
    </row>
    <row r="17" spans="2:13" x14ac:dyDescent="0.25">
      <c r="B17" s="9"/>
      <c r="C17" s="31"/>
      <c r="D17" s="31"/>
      <c r="E17" s="34" t="s">
        <v>129</v>
      </c>
      <c r="F17" s="31"/>
      <c r="G17" s="31"/>
      <c r="H17" s="31"/>
      <c r="I17" s="34" t="s">
        <v>129</v>
      </c>
      <c r="J17" s="31"/>
      <c r="K17" s="31"/>
      <c r="L17" s="31"/>
      <c r="M17" s="34" t="s">
        <v>129</v>
      </c>
    </row>
    <row r="18" spans="2:13" x14ac:dyDescent="0.25">
      <c r="B18" s="9"/>
      <c r="C18" s="31"/>
      <c r="D18" s="31"/>
      <c r="E18" s="34" t="s">
        <v>129</v>
      </c>
      <c r="F18" s="31"/>
      <c r="G18" s="31"/>
      <c r="H18" s="31"/>
      <c r="I18" s="34" t="s">
        <v>129</v>
      </c>
      <c r="J18" s="31"/>
      <c r="K18" s="31"/>
      <c r="L18" s="31"/>
      <c r="M18" s="34" t="s">
        <v>129</v>
      </c>
    </row>
    <row r="19" spans="2:13" x14ac:dyDescent="0.25">
      <c r="B19" s="9"/>
      <c r="C19" s="31"/>
      <c r="D19" s="31"/>
      <c r="E19" s="34" t="s">
        <v>129</v>
      </c>
      <c r="F19" s="31"/>
      <c r="G19" s="31"/>
      <c r="H19" s="31"/>
      <c r="I19" s="34" t="s">
        <v>129</v>
      </c>
      <c r="J19" s="31"/>
      <c r="K19" s="31"/>
      <c r="L19" s="31"/>
      <c r="M19" s="34" t="s">
        <v>129</v>
      </c>
    </row>
    <row r="20" spans="2:13" x14ac:dyDescent="0.25">
      <c r="B20" s="9"/>
      <c r="C20" s="31"/>
      <c r="D20" s="31"/>
      <c r="E20" s="34" t="s">
        <v>129</v>
      </c>
      <c r="F20" s="31"/>
      <c r="G20" s="31"/>
      <c r="H20" s="31"/>
      <c r="I20" s="34" t="s">
        <v>129</v>
      </c>
      <c r="J20" s="31"/>
      <c r="K20" s="31"/>
      <c r="L20" s="31"/>
      <c r="M20" s="34" t="s">
        <v>129</v>
      </c>
    </row>
    <row r="21" spans="2:13" x14ac:dyDescent="0.25">
      <c r="B21" s="9"/>
      <c r="C21" s="31"/>
      <c r="D21" s="31"/>
      <c r="E21" s="34" t="s">
        <v>129</v>
      </c>
      <c r="F21" s="31"/>
      <c r="G21" s="31"/>
      <c r="H21" s="31"/>
      <c r="I21" s="34" t="s">
        <v>129</v>
      </c>
      <c r="J21" s="31"/>
      <c r="K21" s="31"/>
      <c r="L21" s="31"/>
      <c r="M21" s="34" t="s">
        <v>129</v>
      </c>
    </row>
    <row r="22" spans="2:13" x14ac:dyDescent="0.25">
      <c r="B22" s="9"/>
      <c r="C22" s="31"/>
      <c r="D22" s="31"/>
      <c r="E22" s="34" t="s">
        <v>129</v>
      </c>
      <c r="F22" s="31"/>
      <c r="G22" s="31"/>
      <c r="H22" s="31"/>
      <c r="I22" s="34" t="s">
        <v>129</v>
      </c>
      <c r="J22" s="31"/>
      <c r="K22" s="31"/>
      <c r="L22" s="31"/>
      <c r="M22" s="34" t="s">
        <v>129</v>
      </c>
    </row>
    <row r="23" spans="2:13" x14ac:dyDescent="0.25">
      <c r="B23" s="9"/>
      <c r="C23" s="31"/>
      <c r="D23" s="31"/>
      <c r="E23" s="34" t="s">
        <v>129</v>
      </c>
      <c r="F23" s="31"/>
      <c r="G23" s="31"/>
      <c r="H23" s="31"/>
      <c r="I23" s="34" t="s">
        <v>129</v>
      </c>
      <c r="J23" s="31"/>
      <c r="K23" s="31"/>
      <c r="L23" s="31"/>
      <c r="M23" s="34" t="s">
        <v>129</v>
      </c>
    </row>
    <row r="24" spans="2:13" x14ac:dyDescent="0.25">
      <c r="B24" s="9"/>
      <c r="C24" s="31"/>
      <c r="D24" s="31"/>
      <c r="E24" s="34" t="s">
        <v>129</v>
      </c>
      <c r="F24" s="31"/>
      <c r="G24" s="31"/>
      <c r="H24" s="31"/>
      <c r="I24" s="34" t="s">
        <v>129</v>
      </c>
      <c r="J24" s="31"/>
      <c r="K24" s="31"/>
      <c r="L24" s="31"/>
      <c r="M24" s="34" t="s">
        <v>129</v>
      </c>
    </row>
    <row r="25" spans="2:13" x14ac:dyDescent="0.25">
      <c r="B25" s="9"/>
      <c r="C25" s="31"/>
      <c r="D25" s="31"/>
      <c r="E25" s="34" t="s">
        <v>129</v>
      </c>
      <c r="F25" s="31"/>
      <c r="G25" s="31"/>
      <c r="H25" s="31"/>
      <c r="I25" s="34" t="s">
        <v>129</v>
      </c>
      <c r="J25" s="31"/>
      <c r="K25" s="31"/>
      <c r="L25" s="31"/>
      <c r="M25" s="34" t="s">
        <v>129</v>
      </c>
    </row>
    <row r="26" spans="2:13" ht="15.75" customHeight="1" thickBot="1" x14ac:dyDescent="0.3">
      <c r="B26" s="19"/>
      <c r="C26" s="36"/>
      <c r="D26" s="36"/>
      <c r="E26" s="34" t="s">
        <v>129</v>
      </c>
      <c r="F26" s="37"/>
      <c r="G26" s="36"/>
      <c r="H26" s="36"/>
      <c r="I26" s="34" t="s">
        <v>129</v>
      </c>
      <c r="J26" s="37"/>
      <c r="K26" s="36"/>
      <c r="L26" s="36"/>
      <c r="M26" s="34" t="s">
        <v>129</v>
      </c>
    </row>
    <row r="27" spans="2:13" ht="15.75" customHeight="1" thickBot="1" x14ac:dyDescent="0.3">
      <c r="B27" s="101" t="s">
        <v>25</v>
      </c>
      <c r="C27" s="22">
        <v>892.28307169675827</v>
      </c>
      <c r="D27" s="22">
        <v>436.14222774654627</v>
      </c>
      <c r="E27" s="23">
        <v>0.32756189643128719</v>
      </c>
      <c r="F27" s="24"/>
      <c r="G27" s="22">
        <v>2415.3474435806274</v>
      </c>
      <c r="H27" s="22">
        <v>913.64332500100136</v>
      </c>
      <c r="I27" s="23">
        <v>0.30868905966072818</v>
      </c>
      <c r="J27" s="24"/>
      <c r="K27" s="22">
        <v>7594.0062671899805</v>
      </c>
      <c r="L27" s="22">
        <v>2749.210850328207</v>
      </c>
      <c r="M27" s="23">
        <v>0.28832820610639476</v>
      </c>
    </row>
    <row r="28" spans="2:13" x14ac:dyDescent="0.25">
      <c r="B28" s="12"/>
      <c r="C28" s="12"/>
      <c r="D28" s="12"/>
      <c r="E28" s="20"/>
      <c r="F28" s="21"/>
      <c r="G28" s="12"/>
      <c r="H28" s="12"/>
      <c r="I28" s="20"/>
      <c r="J28" s="21"/>
      <c r="K28" s="12"/>
      <c r="L28" s="12"/>
      <c r="M28" s="20"/>
    </row>
  </sheetData>
  <mergeCells count="4">
    <mergeCell ref="C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G30"/>
  <sheetViews>
    <sheetView workbookViewId="0"/>
  </sheetViews>
  <sheetFormatPr defaultRowHeight="15" x14ac:dyDescent="0.25"/>
  <cols>
    <col min="1" max="1" width="5.140625" style="95" customWidth="1"/>
    <col min="2" max="2" width="14.42578125" style="95" customWidth="1"/>
    <col min="3" max="3" width="9.140625" style="95" customWidth="1"/>
    <col min="4" max="16384" width="9.140625" style="95"/>
  </cols>
  <sheetData>
    <row r="1" spans="1:33" x14ac:dyDescent="0.25">
      <c r="B1" s="59" t="s">
        <v>0</v>
      </c>
    </row>
    <row r="2" spans="1:33" x14ac:dyDescent="0.25">
      <c r="A2" t="s">
        <v>31</v>
      </c>
      <c r="B2" t="s">
        <v>32</v>
      </c>
      <c r="C2" t="s">
        <v>33</v>
      </c>
    </row>
    <row r="4" spans="1:33" ht="15.75" customHeight="1" thickBot="1" x14ac:dyDescent="0.3">
      <c r="B4" s="4"/>
      <c r="C4" s="119" t="s">
        <v>3</v>
      </c>
      <c r="D4" s="113"/>
      <c r="E4" s="113"/>
      <c r="F4" s="113"/>
      <c r="G4" s="113"/>
      <c r="H4" s="113"/>
      <c r="I4" s="113"/>
      <c r="J4" s="1"/>
      <c r="K4" s="119" t="s">
        <v>4</v>
      </c>
      <c r="L4" s="113"/>
      <c r="M4" s="113"/>
      <c r="N4" s="113"/>
      <c r="O4" s="113"/>
      <c r="P4" s="113"/>
      <c r="Q4" s="113"/>
      <c r="S4" s="119" t="s">
        <v>3</v>
      </c>
      <c r="T4" s="113"/>
      <c r="U4" s="113"/>
      <c r="V4" s="113"/>
      <c r="W4" s="113"/>
      <c r="X4" s="113"/>
      <c r="Y4" s="113"/>
      <c r="Z4" s="1"/>
      <c r="AA4" s="119" t="s">
        <v>4</v>
      </c>
      <c r="AB4" s="113"/>
      <c r="AC4" s="113"/>
      <c r="AD4" s="113"/>
      <c r="AE4" s="113"/>
      <c r="AF4" s="113"/>
      <c r="AG4" s="113"/>
    </row>
    <row r="5" spans="1:33" ht="15.75" customHeight="1" thickBot="1" x14ac:dyDescent="0.3">
      <c r="C5" s="118" t="s">
        <v>34</v>
      </c>
      <c r="D5" s="111"/>
      <c r="E5" s="111"/>
      <c r="F5" s="111"/>
      <c r="G5" s="111"/>
      <c r="H5" s="111"/>
      <c r="I5" s="2"/>
      <c r="K5" s="118" t="s">
        <v>34</v>
      </c>
      <c r="L5" s="111"/>
      <c r="M5" s="111"/>
      <c r="N5" s="111"/>
      <c r="O5" s="111"/>
      <c r="P5" s="111"/>
      <c r="Q5" s="92"/>
      <c r="S5" s="118" t="s">
        <v>34</v>
      </c>
      <c r="T5" s="111"/>
      <c r="U5" s="111"/>
      <c r="V5" s="111"/>
      <c r="W5" s="111"/>
      <c r="X5" s="111"/>
      <c r="Y5" s="2"/>
      <c r="AA5" s="118" t="s">
        <v>34</v>
      </c>
      <c r="AB5" s="111"/>
      <c r="AC5" s="111"/>
      <c r="AD5" s="111"/>
      <c r="AE5" s="111"/>
      <c r="AF5" s="111"/>
      <c r="AG5" s="92"/>
    </row>
    <row r="6" spans="1:33" ht="20.25" customHeight="1" x14ac:dyDescent="0.25">
      <c r="B6" s="123" t="s">
        <v>12</v>
      </c>
      <c r="C6" s="112" t="s">
        <v>35</v>
      </c>
      <c r="D6" s="97" t="s">
        <v>36</v>
      </c>
      <c r="E6" s="112" t="s">
        <v>37</v>
      </c>
      <c r="F6" s="97" t="s">
        <v>38</v>
      </c>
      <c r="G6" s="112" t="s">
        <v>39</v>
      </c>
      <c r="H6" s="112" t="s">
        <v>24</v>
      </c>
      <c r="I6" s="120" t="s">
        <v>40</v>
      </c>
      <c r="J6" s="121"/>
      <c r="K6" s="112" t="s">
        <v>35</v>
      </c>
      <c r="L6" s="97" t="s">
        <v>36</v>
      </c>
      <c r="M6" s="112" t="s">
        <v>37</v>
      </c>
      <c r="N6" s="97" t="s">
        <v>38</v>
      </c>
      <c r="O6" s="112" t="s">
        <v>39</v>
      </c>
      <c r="P6" s="112" t="s">
        <v>24</v>
      </c>
      <c r="Q6" s="112" t="s">
        <v>40</v>
      </c>
      <c r="S6" s="112" t="s">
        <v>35</v>
      </c>
      <c r="T6" s="97" t="s">
        <v>36</v>
      </c>
      <c r="U6" s="112" t="s">
        <v>37</v>
      </c>
      <c r="V6" s="97" t="s">
        <v>38</v>
      </c>
      <c r="W6" s="112" t="s">
        <v>39</v>
      </c>
      <c r="X6" s="112" t="s">
        <v>24</v>
      </c>
      <c r="Y6" s="120" t="s">
        <v>40</v>
      </c>
      <c r="Z6" s="121"/>
      <c r="AA6" s="112" t="s">
        <v>35</v>
      </c>
      <c r="AB6" s="97" t="s">
        <v>36</v>
      </c>
      <c r="AC6" s="112" t="s">
        <v>37</v>
      </c>
      <c r="AD6" s="97" t="s">
        <v>38</v>
      </c>
      <c r="AE6" s="112" t="s">
        <v>39</v>
      </c>
      <c r="AF6" s="112" t="s">
        <v>24</v>
      </c>
      <c r="AG6" s="112" t="s">
        <v>40</v>
      </c>
    </row>
    <row r="7" spans="1:33" ht="15.75" customHeight="1" thickBot="1" x14ac:dyDescent="0.3">
      <c r="B7" s="113"/>
      <c r="C7" s="113"/>
      <c r="D7" s="92" t="s">
        <v>41</v>
      </c>
      <c r="E7" s="113"/>
      <c r="F7" s="92" t="s">
        <v>42</v>
      </c>
      <c r="G7" s="113"/>
      <c r="H7" s="113"/>
      <c r="I7" s="113"/>
      <c r="J7" s="122"/>
      <c r="K7" s="113"/>
      <c r="L7" s="92" t="s">
        <v>41</v>
      </c>
      <c r="M7" s="113"/>
      <c r="N7" s="92" t="s">
        <v>42</v>
      </c>
      <c r="O7" s="113"/>
      <c r="P7" s="113"/>
      <c r="Q7" s="113"/>
      <c r="S7" s="113"/>
      <c r="T7" s="92" t="s">
        <v>41</v>
      </c>
      <c r="U7" s="113"/>
      <c r="V7" s="92" t="s">
        <v>42</v>
      </c>
      <c r="W7" s="113"/>
      <c r="X7" s="113"/>
      <c r="Y7" s="113"/>
      <c r="Z7" s="122"/>
      <c r="AA7" s="113"/>
      <c r="AB7" s="92" t="s">
        <v>41</v>
      </c>
      <c r="AC7" s="113"/>
      <c r="AD7" s="92" t="s">
        <v>42</v>
      </c>
      <c r="AE7" s="113"/>
      <c r="AF7" s="113"/>
      <c r="AG7" s="113"/>
    </row>
    <row r="8" spans="1:33" x14ac:dyDescent="0.25">
      <c r="B8" s="4" t="s">
        <v>16</v>
      </c>
      <c r="C8" s="12">
        <v>70.387855291366577</v>
      </c>
      <c r="D8" s="12">
        <v>31.26358866691589</v>
      </c>
      <c r="E8" s="12">
        <v>6.2527174949645996</v>
      </c>
      <c r="F8" s="12">
        <v>0</v>
      </c>
      <c r="G8" s="12">
        <v>0</v>
      </c>
      <c r="H8" s="12">
        <v>0</v>
      </c>
      <c r="I8" s="5">
        <v>107.90416145324707</v>
      </c>
      <c r="J8" s="11"/>
      <c r="K8" s="6">
        <v>57.505411863327033</v>
      </c>
      <c r="L8" s="6">
        <v>8.7752527594566345</v>
      </c>
      <c r="M8" s="6">
        <v>2.0307693481445308</v>
      </c>
      <c r="N8" s="6">
        <v>0</v>
      </c>
      <c r="O8" s="6">
        <v>0</v>
      </c>
      <c r="P8" s="6">
        <v>0</v>
      </c>
      <c r="Q8" s="3">
        <v>68.311433970928192</v>
      </c>
      <c r="S8" s="20">
        <v>0.65231826412797222</v>
      </c>
      <c r="T8" s="20">
        <v>0.28973478173463996</v>
      </c>
      <c r="U8" s="20">
        <v>5.7946954137387832E-2</v>
      </c>
      <c r="V8" s="20">
        <v>0</v>
      </c>
      <c r="W8" s="20">
        <v>0</v>
      </c>
      <c r="X8" s="20">
        <v>0</v>
      </c>
      <c r="Y8" s="77">
        <v>1</v>
      </c>
      <c r="Z8" s="73"/>
      <c r="AA8" s="34">
        <f t="shared" ref="AA8:AA16" si="0">IFERROR(K8/$Q8, "")</f>
        <v>0.8418123953861083</v>
      </c>
      <c r="AB8" s="34">
        <f t="shared" ref="AB8:AB16" si="1">IFERROR(L8/$Q8, "")</f>
        <v>0.12845950157028155</v>
      </c>
      <c r="AC8" s="34">
        <f t="shared" ref="AC8:AC16" si="2">IFERROR(M8/$Q8, "")</f>
        <v>2.9728103043610246E-2</v>
      </c>
      <c r="AD8" s="34">
        <f t="shared" ref="AD8:AD16" si="3">IFERROR(N8/$Q8, "")</f>
        <v>0</v>
      </c>
      <c r="AE8" s="34">
        <f t="shared" ref="AE8:AE16" si="4">IFERROR(O8/$Q8, "")</f>
        <v>0</v>
      </c>
      <c r="AF8" s="34">
        <f t="shared" ref="AF8:AF16" si="5">IFERROR(P8/$Q8, "")</f>
        <v>0</v>
      </c>
      <c r="AG8" s="74">
        <f t="shared" ref="AG8:AG16" si="6">SUM(AA8:AF8)</f>
        <v>1</v>
      </c>
    </row>
    <row r="9" spans="1:33" x14ac:dyDescent="0.25">
      <c r="B9" s="4" t="s">
        <v>17</v>
      </c>
      <c r="C9" s="12">
        <v>1151.976106762886</v>
      </c>
      <c r="D9" s="12">
        <v>209.75124061107641</v>
      </c>
      <c r="E9" s="12">
        <v>1155.5755294561391</v>
      </c>
      <c r="F9" s="12">
        <v>0</v>
      </c>
      <c r="G9" s="12">
        <v>0</v>
      </c>
      <c r="H9" s="12">
        <v>0</v>
      </c>
      <c r="I9" s="5">
        <v>2517.3028768301015</v>
      </c>
      <c r="J9" s="11"/>
      <c r="K9" s="6">
        <v>276.01350670307869</v>
      </c>
      <c r="L9" s="6">
        <v>9.3056633174419403</v>
      </c>
      <c r="M9" s="6">
        <v>110.5762367248535</v>
      </c>
      <c r="N9" s="6">
        <v>851.70000267028809</v>
      </c>
      <c r="O9" s="6">
        <v>381.96000337600708</v>
      </c>
      <c r="P9" s="6">
        <v>0</v>
      </c>
      <c r="Q9" s="3">
        <v>1629.5554127916694</v>
      </c>
      <c r="S9" s="20">
        <v>0.45762316380995244</v>
      </c>
      <c r="T9" s="20">
        <v>8.3323799667366374E-2</v>
      </c>
      <c r="U9" s="20">
        <v>0.4590530365226812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f t="shared" si="0"/>
        <v>0.16937963848079687</v>
      </c>
      <c r="AB9" s="34">
        <f t="shared" si="1"/>
        <v>5.7105534702253319E-3</v>
      </c>
      <c r="AC9" s="34">
        <f t="shared" si="2"/>
        <v>6.78566901480325E-2</v>
      </c>
      <c r="AD9" s="34">
        <f t="shared" si="3"/>
        <v>0.52265789551224895</v>
      </c>
      <c r="AE9" s="34">
        <f t="shared" si="4"/>
        <v>0.23439522238869626</v>
      </c>
      <c r="AF9" s="34">
        <f t="shared" si="5"/>
        <v>0</v>
      </c>
      <c r="AG9" s="74">
        <f t="shared" si="6"/>
        <v>0.99999999999999989</v>
      </c>
    </row>
    <row r="10" spans="1:33" x14ac:dyDescent="0.25">
      <c r="B10" s="4" t="s">
        <v>18</v>
      </c>
      <c r="C10" s="12">
        <v>473.19556856155401</v>
      </c>
      <c r="D10" s="12">
        <v>25.285353779792789</v>
      </c>
      <c r="E10" s="12">
        <v>756.64132285118103</v>
      </c>
      <c r="F10" s="12">
        <v>0</v>
      </c>
      <c r="G10" s="12">
        <v>0</v>
      </c>
      <c r="H10" s="12">
        <v>0</v>
      </c>
      <c r="I10" s="5">
        <v>1255.1222451925278</v>
      </c>
      <c r="J10" s="11"/>
      <c r="K10" s="6">
        <v>108.0870895013213</v>
      </c>
      <c r="L10" s="6">
        <v>1.749660909175873</v>
      </c>
      <c r="M10" s="6">
        <v>65.404194563627243</v>
      </c>
      <c r="N10" s="6">
        <v>503.19999694824219</v>
      </c>
      <c r="O10" s="6">
        <v>322.00000286102289</v>
      </c>
      <c r="P10" s="6">
        <v>0</v>
      </c>
      <c r="Q10" s="3">
        <v>1000.4409447833896</v>
      </c>
      <c r="S10" s="20">
        <v>0.37701153841709562</v>
      </c>
      <c r="T10" s="20">
        <v>2.0145729929210342E-2</v>
      </c>
      <c r="U10" s="20">
        <v>0.60284273165369406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f t="shared" si="0"/>
        <v>0.10803945006941292</v>
      </c>
      <c r="AB10" s="34">
        <f t="shared" si="1"/>
        <v>1.7488897453659304E-3</v>
      </c>
      <c r="AC10" s="34">
        <f t="shared" si="2"/>
        <v>6.5375367636305845E-2</v>
      </c>
      <c r="AD10" s="34">
        <f t="shared" si="3"/>
        <v>0.5029782113297977</v>
      </c>
      <c r="AE10" s="34">
        <f t="shared" si="4"/>
        <v>0.32185808121911752</v>
      </c>
      <c r="AF10" s="34">
        <f t="shared" si="5"/>
        <v>0</v>
      </c>
      <c r="AG10" s="74">
        <f t="shared" si="6"/>
        <v>0.99999999999999989</v>
      </c>
    </row>
    <row r="11" spans="1:33" x14ac:dyDescent="0.25">
      <c r="B11" s="4" t="s">
        <v>19</v>
      </c>
      <c r="C11" s="12">
        <v>1587.3836131095891</v>
      </c>
      <c r="D11" s="12">
        <v>570.68623423576355</v>
      </c>
      <c r="E11" s="12">
        <v>127.8962805271149</v>
      </c>
      <c r="F11" s="12">
        <v>0</v>
      </c>
      <c r="G11" s="12">
        <v>0</v>
      </c>
      <c r="H11" s="12">
        <v>0</v>
      </c>
      <c r="I11" s="5">
        <v>2285.9661278724675</v>
      </c>
      <c r="J11" s="11"/>
      <c r="K11" s="6">
        <v>570.07828421890736</v>
      </c>
      <c r="L11" s="6">
        <v>52.141414400190108</v>
      </c>
      <c r="M11" s="6">
        <v>19.065852671861649</v>
      </c>
      <c r="N11" s="6">
        <v>15.30000019073486</v>
      </c>
      <c r="O11" s="6">
        <v>1033.6200091838839</v>
      </c>
      <c r="P11" s="6">
        <v>0</v>
      </c>
      <c r="Q11" s="3">
        <v>1690.2055606655779</v>
      </c>
      <c r="S11" s="20">
        <v>0.69440382066682493</v>
      </c>
      <c r="T11" s="20">
        <v>0.24964772105652203</v>
      </c>
      <c r="U11" s="20">
        <v>5.5948458276653061E-2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f t="shared" si="0"/>
        <v>0.33728340356093667</v>
      </c>
      <c r="AB11" s="34">
        <f t="shared" si="1"/>
        <v>3.0849155637411103E-2</v>
      </c>
      <c r="AC11" s="34">
        <f t="shared" si="2"/>
        <v>1.1280197578070798E-2</v>
      </c>
      <c r="AD11" s="34">
        <f t="shared" si="3"/>
        <v>9.0521535053463831E-3</v>
      </c>
      <c r="AE11" s="34">
        <f t="shared" si="4"/>
        <v>0.611535089718235</v>
      </c>
      <c r="AF11" s="34">
        <f t="shared" si="5"/>
        <v>0</v>
      </c>
      <c r="AG11" s="74">
        <f t="shared" si="6"/>
        <v>1</v>
      </c>
    </row>
    <row r="12" spans="1:33" x14ac:dyDescent="0.25">
      <c r="B12" s="4" t="s">
        <v>20</v>
      </c>
      <c r="C12" s="12">
        <v>53.270944595336907</v>
      </c>
      <c r="D12" s="12">
        <v>6.1942958831787109</v>
      </c>
      <c r="E12" s="12">
        <v>38.404634475708008</v>
      </c>
      <c r="F12" s="12">
        <v>0</v>
      </c>
      <c r="G12" s="12">
        <v>0</v>
      </c>
      <c r="H12" s="12">
        <v>0</v>
      </c>
      <c r="I12" s="5">
        <v>97.869874954223633</v>
      </c>
      <c r="J12" s="13"/>
      <c r="K12" s="6">
        <v>25.662627100944519</v>
      </c>
      <c r="L12" s="6">
        <v>0.69191920757293701</v>
      </c>
      <c r="M12" s="6">
        <v>8.7800002992153168</v>
      </c>
      <c r="N12" s="6">
        <v>51.000000238418579</v>
      </c>
      <c r="O12" s="6">
        <v>400.44000396877527</v>
      </c>
      <c r="P12" s="6">
        <v>0</v>
      </c>
      <c r="Q12" s="3">
        <v>486.57455081492662</v>
      </c>
      <c r="S12" s="20">
        <v>0.54430379746835433</v>
      </c>
      <c r="T12" s="20">
        <v>6.3291139240506333E-2</v>
      </c>
      <c r="U12" s="20">
        <v>0.39240506329113922</v>
      </c>
      <c r="V12" s="20">
        <v>0</v>
      </c>
      <c r="W12" s="20">
        <v>0</v>
      </c>
      <c r="X12" s="20">
        <v>0</v>
      </c>
      <c r="Y12" s="77">
        <v>0.99999999999999989</v>
      </c>
      <c r="Z12" s="75"/>
      <c r="AA12" s="34">
        <f t="shared" si="0"/>
        <v>5.2741408398700965E-2</v>
      </c>
      <c r="AB12" s="34">
        <f t="shared" si="1"/>
        <v>1.4220209552967666E-3</v>
      </c>
      <c r="AC12" s="34">
        <f t="shared" si="2"/>
        <v>1.8044511955075258E-2</v>
      </c>
      <c r="AD12" s="34">
        <f t="shared" si="3"/>
        <v>0.10481436021058349</v>
      </c>
      <c r="AE12" s="34">
        <f t="shared" si="4"/>
        <v>0.82297769848034352</v>
      </c>
      <c r="AF12" s="34">
        <f t="shared" si="5"/>
        <v>0</v>
      </c>
      <c r="AG12" s="74">
        <f t="shared" si="6"/>
        <v>1</v>
      </c>
    </row>
    <row r="13" spans="1:33" x14ac:dyDescent="0.25">
      <c r="B13" s="9" t="s">
        <v>21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5">
        <v>0</v>
      </c>
      <c r="J13" s="14"/>
      <c r="K13" s="14">
        <v>0</v>
      </c>
      <c r="L13" s="14">
        <v>0</v>
      </c>
      <c r="M13" s="14">
        <v>0</v>
      </c>
      <c r="N13" s="14">
        <v>0</v>
      </c>
      <c r="O13" s="14">
        <v>425.04000377655029</v>
      </c>
      <c r="P13" s="14">
        <v>0</v>
      </c>
      <c r="Q13" s="3">
        <v>425.04000377655029</v>
      </c>
      <c r="S13" s="20" t="s">
        <v>129</v>
      </c>
      <c r="T13" s="20" t="s">
        <v>129</v>
      </c>
      <c r="U13" s="20" t="s">
        <v>129</v>
      </c>
      <c r="V13" s="20" t="s">
        <v>129</v>
      </c>
      <c r="W13" s="20" t="s">
        <v>129</v>
      </c>
      <c r="X13" s="20" t="s">
        <v>129</v>
      </c>
      <c r="Y13" s="77">
        <v>0</v>
      </c>
      <c r="Z13" s="76"/>
      <c r="AA13" s="34">
        <f t="shared" si="0"/>
        <v>0</v>
      </c>
      <c r="AB13" s="34">
        <f t="shared" si="1"/>
        <v>0</v>
      </c>
      <c r="AC13" s="34">
        <f t="shared" si="2"/>
        <v>0</v>
      </c>
      <c r="AD13" s="34">
        <f t="shared" si="3"/>
        <v>0</v>
      </c>
      <c r="AE13" s="34">
        <f t="shared" si="4"/>
        <v>1</v>
      </c>
      <c r="AF13" s="34">
        <f t="shared" si="5"/>
        <v>0</v>
      </c>
      <c r="AG13" s="74">
        <f t="shared" si="6"/>
        <v>1</v>
      </c>
    </row>
    <row r="14" spans="1:33" x14ac:dyDescent="0.25">
      <c r="B14" s="9" t="s">
        <v>22</v>
      </c>
      <c r="C14" s="14">
        <v>5.2941176891326904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5">
        <v>5.2941176891326904</v>
      </c>
      <c r="J14" s="14"/>
      <c r="K14" s="14">
        <v>4</v>
      </c>
      <c r="L14" s="14">
        <v>0</v>
      </c>
      <c r="M14" s="14">
        <v>0</v>
      </c>
      <c r="N14" s="14">
        <v>0</v>
      </c>
      <c r="O14" s="14">
        <v>660.10000586509705</v>
      </c>
      <c r="P14" s="14">
        <v>0</v>
      </c>
      <c r="Q14" s="3">
        <v>664.10000586509705</v>
      </c>
      <c r="S14" s="20">
        <v>1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77">
        <v>1</v>
      </c>
      <c r="Z14" s="76"/>
      <c r="AA14" s="34">
        <f t="shared" si="0"/>
        <v>6.0231892255284006E-3</v>
      </c>
      <c r="AB14" s="34">
        <f t="shared" si="1"/>
        <v>0</v>
      </c>
      <c r="AC14" s="34">
        <f t="shared" si="2"/>
        <v>0</v>
      </c>
      <c r="AD14" s="34">
        <f t="shared" si="3"/>
        <v>0</v>
      </c>
      <c r="AE14" s="34">
        <f t="shared" si="4"/>
        <v>0.99397681077447164</v>
      </c>
      <c r="AF14" s="34">
        <f t="shared" si="5"/>
        <v>0</v>
      </c>
      <c r="AG14" s="74">
        <f t="shared" si="6"/>
        <v>1</v>
      </c>
    </row>
    <row r="15" spans="1:33" x14ac:dyDescent="0.25">
      <c r="B15" s="9" t="s">
        <v>23</v>
      </c>
      <c r="C15" s="14">
        <v>1394.896397829056</v>
      </c>
      <c r="D15" s="14">
        <v>227.47824883461001</v>
      </c>
      <c r="E15" s="14">
        <v>363.52898073196411</v>
      </c>
      <c r="F15" s="14">
        <v>0</v>
      </c>
      <c r="G15" s="14">
        <v>0</v>
      </c>
      <c r="H15" s="14">
        <v>0</v>
      </c>
      <c r="I15" s="5">
        <v>1985.9036273956301</v>
      </c>
      <c r="J15" s="14"/>
      <c r="K15" s="14">
        <v>1692.712078660727</v>
      </c>
      <c r="L15" s="14">
        <v>36.937314122915268</v>
      </c>
      <c r="M15" s="14">
        <v>209.58573696017271</v>
      </c>
      <c r="N15" s="14">
        <v>623.90000009536743</v>
      </c>
      <c r="O15" s="14">
        <v>142.8600013256073</v>
      </c>
      <c r="P15" s="14">
        <v>0</v>
      </c>
      <c r="Q15" s="3">
        <v>2705.9951311647897</v>
      </c>
      <c r="S15" s="20">
        <v>0.70239883677455306</v>
      </c>
      <c r="T15" s="20">
        <v>0.11454646927299861</v>
      </c>
      <c r="U15" s="20">
        <v>0.18305469395244836</v>
      </c>
      <c r="V15" s="20">
        <v>0</v>
      </c>
      <c r="W15" s="20">
        <v>0</v>
      </c>
      <c r="X15" s="20">
        <v>0</v>
      </c>
      <c r="Y15" s="77">
        <v>1</v>
      </c>
      <c r="Z15" s="76"/>
      <c r="AA15" s="34">
        <f t="shared" si="0"/>
        <v>0.62554143544674556</v>
      </c>
      <c r="AB15" s="34">
        <f t="shared" si="1"/>
        <v>1.365017759917982E-2</v>
      </c>
      <c r="AC15" s="34">
        <f t="shared" si="2"/>
        <v>7.7452370311530086E-2</v>
      </c>
      <c r="AD15" s="34">
        <f t="shared" si="3"/>
        <v>0.23056212958772437</v>
      </c>
      <c r="AE15" s="34">
        <f t="shared" si="4"/>
        <v>5.2793887054820209E-2</v>
      </c>
      <c r="AF15" s="34">
        <f t="shared" si="5"/>
        <v>0</v>
      </c>
      <c r="AG15" s="74">
        <f t="shared" si="6"/>
        <v>1</v>
      </c>
    </row>
    <row r="16" spans="1:33" x14ac:dyDescent="0.25">
      <c r="B16" s="9" t="s">
        <v>24</v>
      </c>
      <c r="C16" s="14">
        <v>1477.501390814781</v>
      </c>
      <c r="D16" s="14">
        <v>337.79749536514282</v>
      </c>
      <c r="E16" s="14">
        <v>37.101490497589111</v>
      </c>
      <c r="F16" s="14">
        <v>0</v>
      </c>
      <c r="G16" s="14">
        <v>0</v>
      </c>
      <c r="H16" s="14">
        <v>0</v>
      </c>
      <c r="I16" s="5">
        <v>1852.4003766775129</v>
      </c>
      <c r="J16" s="14"/>
      <c r="K16" s="14">
        <v>792.98528332263231</v>
      </c>
      <c r="L16" s="14">
        <v>32.454518612474203</v>
      </c>
      <c r="M16" s="14">
        <v>4.874369740486145</v>
      </c>
      <c r="N16" s="14">
        <v>5.0999999046325684</v>
      </c>
      <c r="O16" s="14">
        <v>938.02000832557678</v>
      </c>
      <c r="P16" s="14">
        <v>59.499999761581421</v>
      </c>
      <c r="Q16" s="3">
        <v>1832.9341796673834</v>
      </c>
      <c r="S16" s="20">
        <v>0.79761449491002845</v>
      </c>
      <c r="T16" s="20">
        <v>0.18235663284144887</v>
      </c>
      <c r="U16" s="20">
        <v>2.0028872248522633E-2</v>
      </c>
      <c r="V16" s="20">
        <v>0</v>
      </c>
      <c r="W16" s="20">
        <v>0</v>
      </c>
      <c r="X16" s="20">
        <v>0</v>
      </c>
      <c r="Y16" s="77">
        <v>1</v>
      </c>
      <c r="Z16" s="76"/>
      <c r="AA16" s="34">
        <f t="shared" si="0"/>
        <v>0.43263161990166649</v>
      </c>
      <c r="AB16" s="34">
        <f t="shared" si="1"/>
        <v>1.7706319720855235E-2</v>
      </c>
      <c r="AC16" s="34">
        <f t="shared" si="2"/>
        <v>2.6593261201396119E-3</v>
      </c>
      <c r="AD16" s="34">
        <f t="shared" si="3"/>
        <v>2.7824239196401744E-3</v>
      </c>
      <c r="AE16" s="34">
        <f t="shared" si="4"/>
        <v>0.5117586974649555</v>
      </c>
      <c r="AF16" s="34">
        <f t="shared" si="5"/>
        <v>3.2461612872743031E-2</v>
      </c>
      <c r="AG16" s="74">
        <f t="shared" si="6"/>
        <v>1</v>
      </c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25</v>
      </c>
      <c r="C28" s="64">
        <v>6213.9059946537027</v>
      </c>
      <c r="D28" s="64">
        <v>1408.4564573764801</v>
      </c>
      <c r="E28" s="64">
        <v>2485.4009560346608</v>
      </c>
      <c r="F28" s="64">
        <v>0</v>
      </c>
      <c r="G28" s="64">
        <v>0</v>
      </c>
      <c r="H28" s="64">
        <v>0</v>
      </c>
      <c r="I28" s="64">
        <v>10107.763408064844</v>
      </c>
      <c r="J28" s="9"/>
      <c r="K28" s="64">
        <v>3527.0442813709383</v>
      </c>
      <c r="L28" s="64">
        <v>142.05574332922697</v>
      </c>
      <c r="M28" s="64">
        <v>420.31716030836111</v>
      </c>
      <c r="N28" s="64">
        <v>2050.2000000476837</v>
      </c>
      <c r="O28" s="64">
        <v>4304.0400386825204</v>
      </c>
      <c r="P28" s="64">
        <v>59.499999761581421</v>
      </c>
      <c r="Q28" s="64">
        <v>10503.157223500311</v>
      </c>
      <c r="S28" s="80">
        <v>0.65320923952184762</v>
      </c>
      <c r="T28" s="80">
        <v>0.12538078421783655</v>
      </c>
      <c r="U28" s="80">
        <v>0.22140997626031581</v>
      </c>
      <c r="V28" s="80">
        <v>0</v>
      </c>
      <c r="W28" s="80">
        <v>0</v>
      </c>
      <c r="X28" s="80">
        <v>0</v>
      </c>
      <c r="Y28" s="80">
        <v>0.88888888888888884</v>
      </c>
      <c r="Z28" s="76"/>
      <c r="AA28" s="80">
        <f>IFERROR(AVERAGE(AA8:AA27), "")</f>
        <v>0.28593917116332185</v>
      </c>
      <c r="AB28" s="80">
        <f t="shared" ref="AB28:AG28" si="7">AVERAGE(AB8:AB27)</f>
        <v>2.2171846522068418E-2</v>
      </c>
      <c r="AC28" s="80">
        <f t="shared" si="7"/>
        <v>3.0266285199196039E-2</v>
      </c>
      <c r="AD28" s="80">
        <f t="shared" si="7"/>
        <v>0.152538574896149</v>
      </c>
      <c r="AE28" s="80">
        <f t="shared" si="7"/>
        <v>0.50547727634451556</v>
      </c>
      <c r="AF28" s="80">
        <f t="shared" si="7"/>
        <v>3.6068458747492258E-3</v>
      </c>
      <c r="AG28" s="80">
        <f t="shared" si="7"/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B6:B7"/>
    <mergeCell ref="C6:C7"/>
    <mergeCell ref="E6:E7"/>
    <mergeCell ref="G6:G7"/>
    <mergeCell ref="H6:H7"/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B1:AW27"/>
  <sheetViews>
    <sheetView workbookViewId="0">
      <selection activeCell="B7" sqref="B7"/>
    </sheetView>
  </sheetViews>
  <sheetFormatPr defaultRowHeight="15" x14ac:dyDescent="0.25"/>
  <cols>
    <col min="1" max="1" width="2.7109375" style="95" customWidth="1"/>
    <col min="2" max="2" width="14.7109375" style="95" customWidth="1"/>
    <col min="3" max="6" width="9.140625" style="95" customWidth="1"/>
    <col min="7" max="7" width="1.85546875" style="95" customWidth="1"/>
    <col min="8" max="10" width="9.140625" style="95" customWidth="1"/>
    <col min="11" max="11" width="1.5703125" style="95" customWidth="1"/>
    <col min="12" max="14" width="9.140625" style="95" customWidth="1"/>
    <col min="15" max="15" width="1.85546875" style="95" customWidth="1"/>
    <col min="16" max="18" width="9.140625" style="95" customWidth="1"/>
    <col min="19" max="19" width="3.42578125" style="95" customWidth="1"/>
    <col min="20" max="21" width="9.140625" style="95" customWidth="1"/>
    <col min="22" max="22" width="3" style="95" customWidth="1"/>
    <col min="23" max="25" width="9.140625" style="95" customWidth="1"/>
    <col min="26" max="26" width="3" style="95" customWidth="1"/>
    <col min="27" max="29" width="9.140625" style="95" customWidth="1"/>
    <col min="30" max="30" width="3" style="95" customWidth="1"/>
    <col min="31" max="33" width="9.140625" style="95" customWidth="1"/>
    <col min="34" max="34" width="2.5703125" style="95" customWidth="1"/>
    <col min="35" max="37" width="9.140625" style="95" customWidth="1"/>
    <col min="38" max="38" width="2.5703125" style="95" customWidth="1"/>
    <col min="39" max="41" width="9.140625" style="95" customWidth="1"/>
    <col min="42" max="42" width="2.28515625" style="95" customWidth="1"/>
    <col min="43" max="45" width="9.140625" style="95" customWidth="1"/>
    <col min="46" max="46" width="2.28515625" style="95" customWidth="1"/>
    <col min="47" max="47" width="9.140625" style="95" customWidth="1"/>
    <col min="48" max="16384" width="9.140625" style="95"/>
  </cols>
  <sheetData>
    <row r="1" spans="2:49" x14ac:dyDescent="0.25">
      <c r="B1" s="59" t="s">
        <v>0</v>
      </c>
    </row>
    <row r="2" spans="2:49" x14ac:dyDescent="0.25">
      <c r="B2" t="s">
        <v>58</v>
      </c>
      <c r="C2" t="s">
        <v>43</v>
      </c>
    </row>
    <row r="3" spans="2:49" ht="15.75" customHeight="1" thickBot="1" x14ac:dyDescent="0.3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</row>
    <row r="4" spans="2:49" ht="15.75" customHeight="1" thickBot="1" x14ac:dyDescent="0.3">
      <c r="C4" s="96" t="s">
        <v>44</v>
      </c>
      <c r="L4" s="129" t="s">
        <v>45</v>
      </c>
      <c r="M4" s="122"/>
      <c r="N4" s="122"/>
      <c r="P4" s="129" t="s">
        <v>45</v>
      </c>
      <c r="Q4" s="122"/>
      <c r="R4" s="122"/>
      <c r="T4" s="131" t="s">
        <v>44</v>
      </c>
      <c r="U4" s="113"/>
      <c r="AH4" s="85"/>
    </row>
    <row r="5" spans="2:49" ht="36" customHeight="1" thickBot="1" x14ac:dyDescent="0.3">
      <c r="B5" s="102"/>
      <c r="C5" s="124" t="s">
        <v>46</v>
      </c>
      <c r="D5" s="124" t="s">
        <v>47</v>
      </c>
      <c r="E5" s="113"/>
      <c r="F5" s="113"/>
      <c r="G5" s="97"/>
      <c r="H5" s="124" t="s">
        <v>48</v>
      </c>
      <c r="I5" s="113"/>
      <c r="J5" s="113"/>
      <c r="K5" s="97"/>
      <c r="L5" s="125" t="s">
        <v>59</v>
      </c>
      <c r="M5" s="113"/>
      <c r="N5" s="113"/>
      <c r="P5" s="130" t="s">
        <v>60</v>
      </c>
      <c r="Q5" s="113"/>
      <c r="R5" s="113"/>
      <c r="S5" s="97"/>
      <c r="T5" s="126" t="s">
        <v>49</v>
      </c>
      <c r="U5" s="126" t="s">
        <v>50</v>
      </c>
      <c r="V5" s="85"/>
      <c r="W5" s="132" t="s">
        <v>61</v>
      </c>
      <c r="X5" s="113"/>
      <c r="Y5" s="113"/>
      <c r="AA5" s="133" t="s">
        <v>51</v>
      </c>
      <c r="AB5" s="113"/>
      <c r="AC5" s="113"/>
      <c r="AE5" s="132" t="s">
        <v>62</v>
      </c>
      <c r="AF5" s="113"/>
      <c r="AG5" s="113"/>
      <c r="AI5" s="132" t="s">
        <v>63</v>
      </c>
      <c r="AJ5" s="113"/>
      <c r="AK5" s="113"/>
      <c r="AM5" s="133" t="s">
        <v>52</v>
      </c>
      <c r="AN5" s="113"/>
      <c r="AO5" s="113"/>
      <c r="AQ5" s="128" t="s">
        <v>54</v>
      </c>
      <c r="AR5" s="113"/>
      <c r="AS5" s="113"/>
      <c r="AU5" s="124" t="s">
        <v>53</v>
      </c>
      <c r="AV5" s="113"/>
      <c r="AW5" s="113"/>
    </row>
    <row r="6" spans="2:49" ht="15.75" customHeight="1" thickBot="1" x14ac:dyDescent="0.3">
      <c r="B6" s="86" t="s">
        <v>12</v>
      </c>
      <c r="C6" s="113"/>
      <c r="D6" s="90" t="s">
        <v>55</v>
      </c>
      <c r="E6" s="90" t="s">
        <v>56</v>
      </c>
      <c r="F6" s="90" t="s">
        <v>57</v>
      </c>
      <c r="G6" s="90"/>
      <c r="H6" s="90" t="s">
        <v>55</v>
      </c>
      <c r="I6" s="90" t="s">
        <v>56</v>
      </c>
      <c r="J6" s="90" t="s">
        <v>57</v>
      </c>
      <c r="K6" s="90"/>
      <c r="L6" s="90" t="s">
        <v>55</v>
      </c>
      <c r="M6" s="90" t="s">
        <v>56</v>
      </c>
      <c r="N6" s="90" t="s">
        <v>57</v>
      </c>
      <c r="P6" s="90" t="s">
        <v>55</v>
      </c>
      <c r="Q6" s="90" t="s">
        <v>56</v>
      </c>
      <c r="R6" s="90" t="s">
        <v>57</v>
      </c>
      <c r="S6" s="90"/>
      <c r="T6" s="127"/>
      <c r="U6" s="127"/>
      <c r="V6" s="83"/>
      <c r="W6" s="90" t="s">
        <v>55</v>
      </c>
      <c r="X6" s="90" t="s">
        <v>56</v>
      </c>
      <c r="Y6" s="90" t="s">
        <v>57</v>
      </c>
      <c r="AA6" s="90" t="s">
        <v>55</v>
      </c>
      <c r="AB6" s="90" t="s">
        <v>56</v>
      </c>
      <c r="AC6" s="90" t="s">
        <v>57</v>
      </c>
      <c r="AE6" s="90" t="s">
        <v>55</v>
      </c>
      <c r="AF6" s="90" t="s">
        <v>56</v>
      </c>
      <c r="AG6" s="90" t="s">
        <v>57</v>
      </c>
      <c r="AI6" s="90" t="s">
        <v>55</v>
      </c>
      <c r="AJ6" s="90" t="s">
        <v>56</v>
      </c>
      <c r="AK6" s="90" t="s">
        <v>57</v>
      </c>
      <c r="AM6" s="90" t="s">
        <v>55</v>
      </c>
      <c r="AN6" s="90" t="s">
        <v>56</v>
      </c>
      <c r="AO6" s="90" t="s">
        <v>57</v>
      </c>
      <c r="AQ6" s="90" t="s">
        <v>55</v>
      </c>
      <c r="AR6" s="90" t="s">
        <v>56</v>
      </c>
      <c r="AS6" s="90" t="s">
        <v>57</v>
      </c>
      <c r="AU6" s="90" t="s">
        <v>55</v>
      </c>
      <c r="AV6" s="90" t="s">
        <v>56</v>
      </c>
      <c r="AW6" s="90" t="s">
        <v>57</v>
      </c>
    </row>
    <row r="7" spans="2:49" x14ac:dyDescent="0.25">
      <c r="B7" s="49" t="s">
        <v>16</v>
      </c>
      <c r="C7" s="50">
        <v>1421</v>
      </c>
      <c r="D7" s="51">
        <v>0</v>
      </c>
      <c r="E7" s="51">
        <v>6</v>
      </c>
      <c r="F7" s="51">
        <v>75</v>
      </c>
      <c r="H7" s="105">
        <v>0</v>
      </c>
      <c r="I7" s="105">
        <v>3.7305519999999999</v>
      </c>
      <c r="J7" s="105">
        <v>16.520306000000001</v>
      </c>
      <c r="K7" s="51"/>
      <c r="L7" s="105">
        <v>0</v>
      </c>
      <c r="M7" s="105">
        <v>2.1537389999999998</v>
      </c>
      <c r="N7" s="105">
        <v>7.4817749999999998</v>
      </c>
      <c r="O7" s="105"/>
      <c r="P7" s="105">
        <v>100.40186799999999</v>
      </c>
      <c r="Q7" s="105">
        <v>98.248129000000006</v>
      </c>
      <c r="R7" s="105">
        <v>92.920092999999994</v>
      </c>
      <c r="T7" s="105">
        <v>100.40186799999999</v>
      </c>
      <c r="U7" s="84">
        <v>6.0774823420340995</v>
      </c>
      <c r="V7" s="51"/>
      <c r="W7" s="106">
        <v>0</v>
      </c>
      <c r="X7" s="106">
        <v>0.151084</v>
      </c>
      <c r="Y7" s="106">
        <v>1.034619</v>
      </c>
      <c r="Z7" s="106"/>
      <c r="AA7" s="106">
        <v>0</v>
      </c>
      <c r="AB7" s="106">
        <v>2.3048229999999998</v>
      </c>
      <c r="AC7" s="106">
        <v>8.516394</v>
      </c>
      <c r="AD7" s="51"/>
      <c r="AE7" s="84" t="s">
        <v>129</v>
      </c>
      <c r="AF7" s="84">
        <v>4.0499100401227485E-2</v>
      </c>
      <c r="AG7" s="84">
        <v>6.2627108723046651E-2</v>
      </c>
      <c r="AH7" s="84"/>
      <c r="AI7" s="84" t="s">
        <v>129</v>
      </c>
      <c r="AJ7" s="84">
        <v>0.5773244817388955</v>
      </c>
      <c r="AK7" s="84">
        <v>0.45288356038925665</v>
      </c>
      <c r="AL7" s="84"/>
      <c r="AM7" s="84" t="s">
        <v>129</v>
      </c>
      <c r="AN7" s="84">
        <v>0.6178235821401229</v>
      </c>
      <c r="AO7" s="84">
        <v>0.51551066911230337</v>
      </c>
      <c r="AQ7" s="105">
        <v>100.40186799999999</v>
      </c>
      <c r="AR7" s="105">
        <v>100.552952</v>
      </c>
      <c r="AS7" s="105">
        <v>101.436487</v>
      </c>
      <c r="AU7" s="51">
        <v>0</v>
      </c>
      <c r="AV7" s="51">
        <v>184.0777778625488</v>
      </c>
      <c r="AW7" s="51">
        <v>2991.46769952774</v>
      </c>
    </row>
    <row r="8" spans="2:49" x14ac:dyDescent="0.25">
      <c r="B8" s="49" t="s">
        <v>17</v>
      </c>
      <c r="C8" s="50">
        <v>7231</v>
      </c>
      <c r="D8" s="51">
        <v>312</v>
      </c>
      <c r="E8" s="51">
        <v>619</v>
      </c>
      <c r="F8" s="51">
        <v>1233</v>
      </c>
      <c r="H8" s="105">
        <v>297.74210199999999</v>
      </c>
      <c r="I8" s="105">
        <v>510.74239899999998</v>
      </c>
      <c r="J8" s="105">
        <v>710.87013899999999</v>
      </c>
      <c r="K8" s="51"/>
      <c r="L8" s="105">
        <v>186.03247200000001</v>
      </c>
      <c r="M8" s="105">
        <v>308.06778700000001</v>
      </c>
      <c r="N8" s="105">
        <v>399.721183</v>
      </c>
      <c r="O8" s="105"/>
      <c r="P8" s="105">
        <v>875.05110300000001</v>
      </c>
      <c r="Q8" s="105">
        <v>753.01578800000004</v>
      </c>
      <c r="R8" s="105">
        <v>661.362392</v>
      </c>
      <c r="T8" s="105">
        <v>1061.0835750000001</v>
      </c>
      <c r="U8" s="84">
        <v>1.4926545887729294</v>
      </c>
      <c r="V8" s="51"/>
      <c r="W8" s="106">
        <v>27.636834</v>
      </c>
      <c r="X8" s="106">
        <v>48.055084000000001</v>
      </c>
      <c r="Y8" s="106">
        <v>101.718424</v>
      </c>
      <c r="Z8" s="106"/>
      <c r="AA8" s="106">
        <v>213.66930600000001</v>
      </c>
      <c r="AB8" s="106">
        <v>356.12287099999998</v>
      </c>
      <c r="AC8" s="106">
        <v>501.43960700000002</v>
      </c>
      <c r="AD8" s="51"/>
      <c r="AE8" s="84">
        <v>9.2821384058073192E-2</v>
      </c>
      <c r="AF8" s="84">
        <v>9.4088691469689401E-2</v>
      </c>
      <c r="AG8" s="84">
        <v>0.14309002224103831</v>
      </c>
      <c r="AH8" s="84"/>
      <c r="AI8" s="84">
        <v>0.6248107699595673</v>
      </c>
      <c r="AJ8" s="84">
        <v>0.60317644981731788</v>
      </c>
      <c r="AK8" s="84">
        <v>0.56229845800288991</v>
      </c>
      <c r="AL8" s="84"/>
      <c r="AM8" s="84">
        <v>0.71763215401764047</v>
      </c>
      <c r="AN8" s="84">
        <v>0.69726514128700712</v>
      </c>
      <c r="AO8" s="84">
        <v>0.7053884802439282</v>
      </c>
      <c r="AQ8" s="105">
        <v>1088.720409</v>
      </c>
      <c r="AR8" s="105">
        <v>1109.138659</v>
      </c>
      <c r="AS8" s="105">
        <v>1162.801999</v>
      </c>
      <c r="AU8" s="51">
        <v>88628.118184328079</v>
      </c>
      <c r="AV8" s="51">
        <v>150400.93874144551</v>
      </c>
      <c r="AW8" s="51">
        <v>203529.06976699829</v>
      </c>
    </row>
    <row r="9" spans="2:49" x14ac:dyDescent="0.25">
      <c r="B9" s="49" t="s">
        <v>18</v>
      </c>
      <c r="C9" s="50">
        <v>4269</v>
      </c>
      <c r="D9" s="51">
        <v>75</v>
      </c>
      <c r="E9" s="51">
        <v>265</v>
      </c>
      <c r="F9" s="51">
        <v>613</v>
      </c>
      <c r="H9" s="105">
        <v>84.956266999999997</v>
      </c>
      <c r="I9" s="105">
        <v>203.62991400000001</v>
      </c>
      <c r="J9" s="105">
        <v>401.83173599999998</v>
      </c>
      <c r="K9" s="51"/>
      <c r="L9" s="105">
        <v>51.525261999999998</v>
      </c>
      <c r="M9" s="105">
        <v>113.40748000000001</v>
      </c>
      <c r="N9" s="105">
        <v>207.77967899999999</v>
      </c>
      <c r="O9" s="105"/>
      <c r="P9" s="105">
        <v>638.76761099999999</v>
      </c>
      <c r="Q9" s="105">
        <v>576.88539300000002</v>
      </c>
      <c r="R9" s="105">
        <v>482.513194</v>
      </c>
      <c r="T9" s="105">
        <v>690.29287299999999</v>
      </c>
      <c r="U9" s="84">
        <v>1.7178654923363246</v>
      </c>
      <c r="V9" s="51"/>
      <c r="W9" s="106">
        <v>8.0929210000000005</v>
      </c>
      <c r="X9" s="106">
        <v>23.432497000000001</v>
      </c>
      <c r="Y9" s="106">
        <v>80.031214000000006</v>
      </c>
      <c r="Z9" s="106"/>
      <c r="AA9" s="106">
        <v>59.618183000000002</v>
      </c>
      <c r="AB9" s="106">
        <v>136.839977</v>
      </c>
      <c r="AC9" s="106">
        <v>287.81089300000002</v>
      </c>
      <c r="AD9" s="51"/>
      <c r="AE9" s="84">
        <v>9.5259847045774754E-2</v>
      </c>
      <c r="AF9" s="84">
        <v>0.11507394242674973</v>
      </c>
      <c r="AG9" s="84">
        <v>0.19916598623260562</v>
      </c>
      <c r="AH9" s="84"/>
      <c r="AI9" s="84">
        <v>0.60649159643513995</v>
      </c>
      <c r="AJ9" s="84">
        <v>0.55692937138892074</v>
      </c>
      <c r="AK9" s="84">
        <v>0.51708130639039418</v>
      </c>
      <c r="AL9" s="84"/>
      <c r="AM9" s="84">
        <v>0.70175144348091478</v>
      </c>
      <c r="AN9" s="84">
        <v>0.67200331381567047</v>
      </c>
      <c r="AO9" s="84">
        <v>0.71624729262299991</v>
      </c>
      <c r="AQ9" s="105">
        <v>698.38579400000003</v>
      </c>
      <c r="AR9" s="105">
        <v>713.72537</v>
      </c>
      <c r="AS9" s="105">
        <v>770.32408699999996</v>
      </c>
      <c r="AU9" s="51">
        <v>18206.51611328125</v>
      </c>
      <c r="AV9" s="51">
        <v>47575.841894745827</v>
      </c>
      <c r="AW9" s="51">
        <v>102404.4862998724</v>
      </c>
    </row>
    <row r="10" spans="2:49" x14ac:dyDescent="0.25">
      <c r="B10" s="49" t="s">
        <v>19</v>
      </c>
      <c r="C10" s="50">
        <v>1965</v>
      </c>
      <c r="D10" s="51">
        <v>123</v>
      </c>
      <c r="E10" s="51">
        <v>330</v>
      </c>
      <c r="F10" s="51">
        <v>1492</v>
      </c>
      <c r="H10" s="105">
        <v>31.763079999999999</v>
      </c>
      <c r="I10" s="105">
        <v>75.020988000000003</v>
      </c>
      <c r="J10" s="105">
        <v>289.39812799999999</v>
      </c>
      <c r="K10" s="51"/>
      <c r="L10" s="105">
        <v>17.408349999999999</v>
      </c>
      <c r="M10" s="105">
        <v>39.328491</v>
      </c>
      <c r="N10" s="105">
        <v>155.83489700000001</v>
      </c>
      <c r="O10" s="105"/>
      <c r="P10" s="105">
        <v>178.00170700000001</v>
      </c>
      <c r="Q10" s="105">
        <v>156.08156600000001</v>
      </c>
      <c r="R10" s="105">
        <v>39.575159999999997</v>
      </c>
      <c r="T10" s="105">
        <v>195.41005699999999</v>
      </c>
      <c r="U10" s="84">
        <v>0.6752291673427826</v>
      </c>
      <c r="V10" s="51"/>
      <c r="W10" s="106">
        <v>7.5537669999999997</v>
      </c>
      <c r="X10" s="106">
        <v>21.704965000000001</v>
      </c>
      <c r="Y10" s="106">
        <v>115.525299</v>
      </c>
      <c r="Z10" s="106"/>
      <c r="AA10" s="106">
        <v>24.962116999999999</v>
      </c>
      <c r="AB10" s="106">
        <v>61.033456000000001</v>
      </c>
      <c r="AC10" s="106">
        <v>271.36019599999997</v>
      </c>
      <c r="AD10" s="51"/>
      <c r="AE10" s="84">
        <v>0.23781594857929395</v>
      </c>
      <c r="AF10" s="84">
        <v>0.28931857042458575</v>
      </c>
      <c r="AG10" s="84">
        <v>0.39919159048603109</v>
      </c>
      <c r="AH10" s="84"/>
      <c r="AI10" s="84">
        <v>0.5480687011461105</v>
      </c>
      <c r="AJ10" s="84">
        <v>0.52423317858730412</v>
      </c>
      <c r="AK10" s="84">
        <v>0.53847928484181495</v>
      </c>
      <c r="AL10" s="84"/>
      <c r="AM10" s="84">
        <v>0.7858846497254045</v>
      </c>
      <c r="AN10" s="84">
        <v>0.81355174901188987</v>
      </c>
      <c r="AO10" s="84">
        <v>0.93767087532784588</v>
      </c>
      <c r="AQ10" s="105">
        <v>202.96382400000002</v>
      </c>
      <c r="AR10" s="105">
        <v>217.11502200000001</v>
      </c>
      <c r="AS10" s="105">
        <v>310.93535599999996</v>
      </c>
      <c r="AU10" s="51">
        <v>9556.9438557624817</v>
      </c>
      <c r="AV10" s="51">
        <v>20912.578000545502</v>
      </c>
      <c r="AW10" s="51">
        <v>106747.6706721783</v>
      </c>
    </row>
    <row r="11" spans="2:49" x14ac:dyDescent="0.25">
      <c r="B11" s="49" t="s">
        <v>20</v>
      </c>
      <c r="C11" s="50">
        <v>320</v>
      </c>
      <c r="D11" s="51">
        <v>186</v>
      </c>
      <c r="E11" s="51">
        <v>189</v>
      </c>
      <c r="F11" s="51">
        <v>223</v>
      </c>
      <c r="H11" s="105">
        <v>63.910989000000001</v>
      </c>
      <c r="I11" s="105">
        <v>64.408417999999998</v>
      </c>
      <c r="J11" s="105">
        <v>71.416027999999997</v>
      </c>
      <c r="K11" s="51"/>
      <c r="L11" s="105">
        <v>41.328561000000001</v>
      </c>
      <c r="M11" s="105">
        <v>41.513399999999997</v>
      </c>
      <c r="N11" s="105">
        <v>43.533948000000002</v>
      </c>
      <c r="O11" s="105"/>
      <c r="P11" s="105">
        <v>10.014329999999999</v>
      </c>
      <c r="Q11" s="105">
        <v>9.8294910000000009</v>
      </c>
      <c r="R11" s="105">
        <v>7.8089430000000002</v>
      </c>
      <c r="T11" s="105">
        <v>51.342891000000002</v>
      </c>
      <c r="U11" s="84">
        <v>0.71892672328402252</v>
      </c>
      <c r="V11" s="51"/>
      <c r="W11" s="106">
        <v>16.216224</v>
      </c>
      <c r="X11" s="106">
        <v>21.206941</v>
      </c>
      <c r="Y11" s="106">
        <v>25.949711000000001</v>
      </c>
      <c r="Z11" s="106"/>
      <c r="AA11" s="106">
        <v>57.544784999999997</v>
      </c>
      <c r="AB11" s="106">
        <v>62.720340999999998</v>
      </c>
      <c r="AC11" s="106">
        <v>69.483659000000003</v>
      </c>
      <c r="AD11" s="51"/>
      <c r="AE11" s="84">
        <v>0.25373138882266399</v>
      </c>
      <c r="AF11" s="84">
        <v>0.32925728745581051</v>
      </c>
      <c r="AG11" s="84">
        <v>0.36335976288124006</v>
      </c>
      <c r="AH11" s="84"/>
      <c r="AI11" s="84">
        <v>0.64665813573937969</v>
      </c>
      <c r="AJ11" s="84">
        <v>0.64453376265195639</v>
      </c>
      <c r="AK11" s="84">
        <v>0.6095823195319684</v>
      </c>
      <c r="AL11" s="84"/>
      <c r="AM11" s="84">
        <v>0.90038952456204357</v>
      </c>
      <c r="AN11" s="84">
        <v>0.97379105010776701</v>
      </c>
      <c r="AO11" s="84">
        <v>0.97294208241320845</v>
      </c>
      <c r="AQ11" s="105">
        <v>67.559114999999991</v>
      </c>
      <c r="AR11" s="105">
        <v>72.549831999999995</v>
      </c>
      <c r="AS11" s="105">
        <v>77.292602000000002</v>
      </c>
      <c r="AU11" s="51">
        <v>25393.68925404549</v>
      </c>
      <c r="AV11" s="51">
        <v>28068.480314254761</v>
      </c>
      <c r="AW11" s="51">
        <v>30806.367092609409</v>
      </c>
    </row>
    <row r="12" spans="2:49" x14ac:dyDescent="0.25">
      <c r="B12" s="49" t="s">
        <v>21</v>
      </c>
      <c r="C12" s="50">
        <v>3</v>
      </c>
      <c r="D12" s="51">
        <v>3</v>
      </c>
      <c r="E12" s="51">
        <v>3</v>
      </c>
      <c r="F12" s="51">
        <v>3</v>
      </c>
      <c r="H12" s="105">
        <v>0.37775999999999998</v>
      </c>
      <c r="I12" s="105">
        <v>0.37775999999999998</v>
      </c>
      <c r="J12" s="105">
        <v>0.37775999999999998</v>
      </c>
      <c r="K12" s="51"/>
      <c r="L12" s="105">
        <v>0.30767099999999997</v>
      </c>
      <c r="M12" s="105">
        <v>0.30767099999999997</v>
      </c>
      <c r="N12" s="105">
        <v>0.30767099999999997</v>
      </c>
      <c r="O12" s="105"/>
      <c r="P12" s="105">
        <v>0</v>
      </c>
      <c r="Q12" s="105">
        <v>0</v>
      </c>
      <c r="R12" s="105">
        <v>0</v>
      </c>
      <c r="T12" s="105">
        <v>0.30767099999999997</v>
      </c>
      <c r="U12" s="84">
        <v>0.8144615628970775</v>
      </c>
      <c r="V12" s="51"/>
      <c r="W12" s="106">
        <v>6.948E-2</v>
      </c>
      <c r="X12" s="106">
        <v>6.9969000000000003E-2</v>
      </c>
      <c r="Y12" s="106">
        <v>7.0087999999999998E-2</v>
      </c>
      <c r="Z12" s="106"/>
      <c r="AA12" s="106">
        <v>0.37715100000000001</v>
      </c>
      <c r="AB12" s="106">
        <v>0.37763999999999998</v>
      </c>
      <c r="AC12" s="106">
        <v>0.37775900000000001</v>
      </c>
      <c r="AD12" s="51"/>
      <c r="AE12" s="84">
        <v>0.18392630241423127</v>
      </c>
      <c r="AF12" s="84">
        <v>0.18522077509529861</v>
      </c>
      <c r="AG12" s="84">
        <v>0.18553578991952563</v>
      </c>
      <c r="AH12" s="84"/>
      <c r="AI12" s="84">
        <v>0.8144615628970775</v>
      </c>
      <c r="AJ12" s="84">
        <v>0.8144615628970775</v>
      </c>
      <c r="AK12" s="84">
        <v>0.8144615628970775</v>
      </c>
      <c r="AL12" s="84"/>
      <c r="AM12" s="84">
        <v>0.99838786531130885</v>
      </c>
      <c r="AN12" s="84">
        <v>0.99968233799237605</v>
      </c>
      <c r="AO12" s="84">
        <v>0.99999735281660318</v>
      </c>
      <c r="AQ12" s="105" t="s">
        <v>129</v>
      </c>
      <c r="AR12" s="105" t="s">
        <v>129</v>
      </c>
      <c r="AS12" s="105" t="s">
        <v>129</v>
      </c>
      <c r="AU12" s="51">
        <v>187.381383895874</v>
      </c>
      <c r="AV12" s="51">
        <v>188.06819725036621</v>
      </c>
      <c r="AW12" s="51">
        <v>188.23641204833979</v>
      </c>
    </row>
    <row r="13" spans="2:49" x14ac:dyDescent="0.25">
      <c r="B13" s="49" t="s">
        <v>22</v>
      </c>
      <c r="C13" s="50">
        <v>14</v>
      </c>
      <c r="D13" s="51">
        <v>13</v>
      </c>
      <c r="E13" s="51">
        <v>13</v>
      </c>
      <c r="F13" s="51">
        <v>14</v>
      </c>
      <c r="H13" s="105">
        <v>2.2012350000000001</v>
      </c>
      <c r="I13" s="105">
        <v>2.2012350000000001</v>
      </c>
      <c r="J13" s="105">
        <v>2.2792349999999999</v>
      </c>
      <c r="K13" s="51"/>
      <c r="L13" s="105">
        <v>1.025822</v>
      </c>
      <c r="M13" s="105">
        <v>1.025822</v>
      </c>
      <c r="N13" s="105">
        <v>1.077361</v>
      </c>
      <c r="O13" s="105"/>
      <c r="P13" s="105">
        <v>5.1539000000000001E-2</v>
      </c>
      <c r="Q13" s="105">
        <v>5.1539000000000001E-2</v>
      </c>
      <c r="R13" s="105">
        <v>0</v>
      </c>
      <c r="T13" s="105">
        <v>1.077361</v>
      </c>
      <c r="U13" s="84">
        <v>0.47268535276090445</v>
      </c>
      <c r="V13" s="51"/>
      <c r="W13" s="106">
        <v>0.21326700000000001</v>
      </c>
      <c r="X13" s="106">
        <v>1.059564</v>
      </c>
      <c r="Y13" s="106">
        <v>1.20044</v>
      </c>
      <c r="Z13" s="106"/>
      <c r="AA13" s="106">
        <v>1.2390890000000001</v>
      </c>
      <c r="AB13" s="106">
        <v>2.0853860000000002</v>
      </c>
      <c r="AC13" s="106">
        <v>2.2778010000000002</v>
      </c>
      <c r="AD13" s="51"/>
      <c r="AE13" s="84">
        <v>9.6885157650137319E-2</v>
      </c>
      <c r="AF13" s="84">
        <v>0.48134978773279541</v>
      </c>
      <c r="AG13" s="84">
        <v>0.52668548877145183</v>
      </c>
      <c r="AH13" s="84"/>
      <c r="AI13" s="84">
        <v>0.46602111996220302</v>
      </c>
      <c r="AJ13" s="84">
        <v>0.46602111996220302</v>
      </c>
      <c r="AK13" s="84">
        <v>0.47268535276090445</v>
      </c>
      <c r="AL13" s="84"/>
      <c r="AM13" s="84">
        <v>0.56290627761234036</v>
      </c>
      <c r="AN13" s="84">
        <v>0.94737090769499854</v>
      </c>
      <c r="AO13" s="84">
        <v>0.99937084153235634</v>
      </c>
      <c r="AQ13" s="105">
        <v>1.2906280000000001</v>
      </c>
      <c r="AR13" s="105">
        <v>2.1369250000000002</v>
      </c>
      <c r="AS13" s="105" t="s">
        <v>129</v>
      </c>
      <c r="AU13" s="51">
        <v>470.81379795074457</v>
      </c>
      <c r="AV13" s="51">
        <v>748.73719167709351</v>
      </c>
      <c r="AW13" s="51">
        <v>919.29708576202393</v>
      </c>
    </row>
    <row r="14" spans="2:49" x14ac:dyDescent="0.25">
      <c r="B14" s="49" t="s">
        <v>23</v>
      </c>
      <c r="C14" s="50">
        <v>2304</v>
      </c>
      <c r="D14" s="51">
        <v>182</v>
      </c>
      <c r="E14" s="51">
        <v>290</v>
      </c>
      <c r="F14" s="51">
        <v>1447</v>
      </c>
      <c r="H14" s="105">
        <v>88.783192999999997</v>
      </c>
      <c r="I14" s="105">
        <v>138.521738</v>
      </c>
      <c r="J14" s="105">
        <v>540.20814199999995</v>
      </c>
      <c r="K14" s="51"/>
      <c r="L14" s="105">
        <v>57.438108</v>
      </c>
      <c r="M14" s="105">
        <v>79.586121000000006</v>
      </c>
      <c r="N14" s="105">
        <v>241.38551799999999</v>
      </c>
      <c r="O14" s="105"/>
      <c r="P14" s="105">
        <v>354.77013099999999</v>
      </c>
      <c r="Q14" s="105">
        <v>332.622118</v>
      </c>
      <c r="R14" s="105">
        <v>170.822721</v>
      </c>
      <c r="T14" s="105">
        <v>412.20823899999999</v>
      </c>
      <c r="U14" s="84">
        <v>0.76305447280726102</v>
      </c>
      <c r="V14" s="51"/>
      <c r="W14" s="106">
        <v>22.340712</v>
      </c>
      <c r="X14" s="106">
        <v>37.066774000000002</v>
      </c>
      <c r="Y14" s="106">
        <v>238.81543400000001</v>
      </c>
      <c r="Z14" s="106"/>
      <c r="AA14" s="106">
        <v>79.778819999999996</v>
      </c>
      <c r="AB14" s="106">
        <v>116.652895</v>
      </c>
      <c r="AC14" s="106">
        <v>480.20095199999997</v>
      </c>
      <c r="AD14" s="51"/>
      <c r="AE14" s="84">
        <v>0.25163222052624307</v>
      </c>
      <c r="AF14" s="84">
        <v>0.2675881384046741</v>
      </c>
      <c r="AG14" s="84">
        <v>0.44208040463040638</v>
      </c>
      <c r="AH14" s="84"/>
      <c r="AI14" s="84">
        <v>0.6469479871038204</v>
      </c>
      <c r="AJ14" s="84">
        <v>0.57453885685436612</v>
      </c>
      <c r="AK14" s="84">
        <v>0.44683798564442967</v>
      </c>
      <c r="AL14" s="84"/>
      <c r="AM14" s="84">
        <v>0.89858020763006352</v>
      </c>
      <c r="AN14" s="84">
        <v>0.84212699525904011</v>
      </c>
      <c r="AO14" s="84">
        <v>0.88891839027483599</v>
      </c>
      <c r="AQ14" s="105">
        <v>434.54895099999999</v>
      </c>
      <c r="AR14" s="105">
        <v>449.275013</v>
      </c>
      <c r="AS14" s="105">
        <v>651.02367299999992</v>
      </c>
      <c r="AU14" s="51">
        <v>31248.54709982872</v>
      </c>
      <c r="AV14" s="51">
        <v>45586.350761651993</v>
      </c>
      <c r="AW14" s="51">
        <v>168122.67111349109</v>
      </c>
    </row>
    <row r="15" spans="2:49" x14ac:dyDescent="0.25">
      <c r="B15" t="s">
        <v>24</v>
      </c>
      <c r="C15" s="51">
        <v>22916</v>
      </c>
      <c r="D15" s="51">
        <v>373</v>
      </c>
      <c r="E15" s="51">
        <v>918</v>
      </c>
      <c r="F15" s="51">
        <v>2088</v>
      </c>
      <c r="H15" s="105">
        <v>104.788605</v>
      </c>
      <c r="I15" s="105">
        <v>247.44354200000001</v>
      </c>
      <c r="J15" s="105">
        <v>596.64008799999999</v>
      </c>
      <c r="K15" s="51"/>
      <c r="L15" s="105">
        <v>44.394579999999998</v>
      </c>
      <c r="M15" s="105">
        <v>114.82694499999999</v>
      </c>
      <c r="N15" s="105">
        <v>272.222441</v>
      </c>
      <c r="O15" s="105"/>
      <c r="P15" s="105">
        <v>1867.2025080000001</v>
      </c>
      <c r="Q15" s="105">
        <v>1796.770143</v>
      </c>
      <c r="R15" s="105">
        <v>1639.3746470000001</v>
      </c>
      <c r="T15" s="105">
        <v>1911.597088</v>
      </c>
      <c r="U15" s="84">
        <v>3.2039367224013953</v>
      </c>
      <c r="V15" s="51"/>
      <c r="W15" s="106">
        <v>9.9461969999999997</v>
      </c>
      <c r="X15" s="106">
        <v>43.06279</v>
      </c>
      <c r="Y15" s="106">
        <v>149.77265399999999</v>
      </c>
      <c r="Z15" s="106"/>
      <c r="AA15" s="106">
        <v>54.340777000000003</v>
      </c>
      <c r="AB15" s="106">
        <v>157.889735</v>
      </c>
      <c r="AC15" s="106">
        <v>421.99509499999999</v>
      </c>
      <c r="AD15" s="51"/>
      <c r="AE15" s="84">
        <v>9.4916780312134116E-2</v>
      </c>
      <c r="AF15" s="84">
        <v>0.17403076941082585</v>
      </c>
      <c r="AG15" s="84">
        <v>0.25102680328110971</v>
      </c>
      <c r="AH15" s="84"/>
      <c r="AI15" s="84">
        <v>0.42365846935360957</v>
      </c>
      <c r="AJ15" s="84">
        <v>0.46405310913307241</v>
      </c>
      <c r="AK15" s="84">
        <v>0.45625905210713902</v>
      </c>
      <c r="AL15" s="84"/>
      <c r="AM15" s="84">
        <v>0.51857524966574375</v>
      </c>
      <c r="AN15" s="84">
        <v>0.63808387854389825</v>
      </c>
      <c r="AO15" s="84">
        <v>0.70728585538824873</v>
      </c>
      <c r="AQ15" s="105">
        <v>1921.5432850000002</v>
      </c>
      <c r="AR15" s="105">
        <v>1954.6598779999999</v>
      </c>
      <c r="AS15" s="105">
        <v>2061.3697419999999</v>
      </c>
      <c r="AU15" s="51">
        <v>16573.762318015099</v>
      </c>
      <c r="AV15" s="51">
        <v>64052.302142500877</v>
      </c>
      <c r="AW15" s="51">
        <v>168928.7029166818</v>
      </c>
    </row>
    <row r="16" spans="2:49" x14ac:dyDescent="0.25">
      <c r="C16" s="51"/>
      <c r="D16" s="51"/>
      <c r="E16" s="51"/>
      <c r="F16" s="51"/>
      <c r="H16" s="105"/>
      <c r="I16" s="105"/>
      <c r="J16" s="105"/>
      <c r="K16" s="51"/>
      <c r="L16" s="105"/>
      <c r="M16" s="105"/>
      <c r="N16" s="105"/>
      <c r="O16" s="105"/>
      <c r="P16" s="105"/>
      <c r="Q16" s="105"/>
      <c r="R16" s="105"/>
      <c r="T16" s="105"/>
      <c r="U16" s="84"/>
      <c r="V16" s="51"/>
      <c r="W16" s="106"/>
      <c r="X16" s="106"/>
      <c r="Y16" s="106"/>
      <c r="Z16" s="106"/>
      <c r="AA16" s="106"/>
      <c r="AB16" s="106"/>
      <c r="AC16" s="106"/>
      <c r="AD16" s="51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Q16" s="105"/>
      <c r="AR16" s="105"/>
      <c r="AS16" s="105"/>
      <c r="AU16" s="51"/>
      <c r="AV16" s="51"/>
      <c r="AW16" s="51"/>
    </row>
    <row r="17" spans="2:49" x14ac:dyDescent="0.25">
      <c r="C17" s="51"/>
      <c r="D17" s="51"/>
      <c r="E17" s="51"/>
      <c r="F17" s="51"/>
      <c r="H17" s="105"/>
      <c r="I17" s="105"/>
      <c r="J17" s="105"/>
      <c r="K17" s="51"/>
      <c r="L17" s="105"/>
      <c r="M17" s="105"/>
      <c r="N17" s="105"/>
      <c r="O17" s="105"/>
      <c r="P17" s="105"/>
      <c r="Q17" s="105"/>
      <c r="R17" s="105"/>
      <c r="T17" s="105"/>
      <c r="U17" s="84"/>
      <c r="V17" s="51"/>
      <c r="W17" s="106"/>
      <c r="X17" s="106"/>
      <c r="Y17" s="106"/>
      <c r="Z17" s="106"/>
      <c r="AA17" s="106"/>
      <c r="AB17" s="106"/>
      <c r="AC17" s="106"/>
      <c r="AD17" s="51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Q17" s="105"/>
      <c r="AR17" s="105"/>
      <c r="AS17" s="105"/>
      <c r="AU17" s="51"/>
      <c r="AV17" s="51"/>
      <c r="AW17" s="51"/>
    </row>
    <row r="18" spans="2:49" x14ac:dyDescent="0.25">
      <c r="C18" s="51"/>
      <c r="D18" s="51"/>
      <c r="E18" s="51"/>
      <c r="F18" s="51"/>
      <c r="H18" s="105"/>
      <c r="I18" s="105"/>
      <c r="J18" s="105"/>
      <c r="K18" s="51"/>
      <c r="L18" s="105"/>
      <c r="M18" s="105"/>
      <c r="N18" s="105"/>
      <c r="O18" s="105"/>
      <c r="P18" s="105"/>
      <c r="Q18" s="105"/>
      <c r="R18" s="105"/>
      <c r="T18" s="105"/>
      <c r="U18" s="84"/>
      <c r="V18" s="51"/>
      <c r="W18" s="106"/>
      <c r="X18" s="106"/>
      <c r="Y18" s="106"/>
      <c r="Z18" s="106"/>
      <c r="AA18" s="106"/>
      <c r="AB18" s="106"/>
      <c r="AC18" s="106"/>
      <c r="AD18" s="51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Q18" s="105"/>
      <c r="AR18" s="105"/>
      <c r="AS18" s="105"/>
      <c r="AU18" s="51"/>
      <c r="AV18" s="51"/>
      <c r="AW18" s="51"/>
    </row>
    <row r="19" spans="2:49" x14ac:dyDescent="0.25">
      <c r="C19" s="51"/>
      <c r="D19" s="51"/>
      <c r="E19" s="51"/>
      <c r="F19" s="51"/>
      <c r="H19" s="105"/>
      <c r="I19" s="105"/>
      <c r="J19" s="105"/>
      <c r="K19" s="51"/>
      <c r="L19" s="105"/>
      <c r="M19" s="105"/>
      <c r="N19" s="105"/>
      <c r="O19" s="105"/>
      <c r="P19" s="105"/>
      <c r="Q19" s="105"/>
      <c r="R19" s="105"/>
      <c r="T19" s="105"/>
      <c r="U19" s="84"/>
      <c r="V19" s="51"/>
      <c r="W19" s="106"/>
      <c r="X19" s="106"/>
      <c r="Y19" s="106"/>
      <c r="Z19" s="106"/>
      <c r="AA19" s="106"/>
      <c r="AB19" s="106"/>
      <c r="AC19" s="106"/>
      <c r="AD19" s="51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Q19" s="105"/>
      <c r="AR19" s="105"/>
      <c r="AS19" s="105"/>
      <c r="AU19" s="51"/>
      <c r="AV19" s="51"/>
      <c r="AW19" s="51"/>
    </row>
    <row r="20" spans="2:49" x14ac:dyDescent="0.25">
      <c r="C20" s="51"/>
      <c r="D20" s="51"/>
      <c r="E20" s="51"/>
      <c r="F20" s="51"/>
      <c r="H20" s="105"/>
      <c r="I20" s="105"/>
      <c r="J20" s="105"/>
      <c r="K20" s="51"/>
      <c r="L20" s="105"/>
      <c r="M20" s="105"/>
      <c r="N20" s="105"/>
      <c r="O20" s="105"/>
      <c r="P20" s="105"/>
      <c r="Q20" s="105"/>
      <c r="R20" s="105"/>
      <c r="T20" s="105"/>
      <c r="U20" s="84"/>
      <c r="V20" s="51"/>
      <c r="W20" s="106"/>
      <c r="X20" s="106"/>
      <c r="Y20" s="106"/>
      <c r="Z20" s="106"/>
      <c r="AA20" s="106"/>
      <c r="AB20" s="106"/>
      <c r="AC20" s="106"/>
      <c r="AD20" s="51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Q20" s="105"/>
      <c r="AR20" s="105"/>
      <c r="AS20" s="105"/>
      <c r="AU20" s="51"/>
      <c r="AV20" s="51"/>
      <c r="AW20" s="51"/>
    </row>
    <row r="21" spans="2:49" x14ac:dyDescent="0.25">
      <c r="C21" s="51"/>
      <c r="D21" s="51"/>
      <c r="E21" s="51"/>
      <c r="F21" s="51"/>
      <c r="H21" s="105"/>
      <c r="I21" s="105"/>
      <c r="J21" s="105"/>
      <c r="K21" s="51"/>
      <c r="L21" s="105"/>
      <c r="M21" s="105"/>
      <c r="N21" s="105"/>
      <c r="O21" s="105"/>
      <c r="P21" s="105"/>
      <c r="Q21" s="105"/>
      <c r="R21" s="105"/>
      <c r="T21" s="105"/>
      <c r="U21" s="84"/>
      <c r="V21" s="51"/>
      <c r="W21" s="106"/>
      <c r="X21" s="106"/>
      <c r="Y21" s="106"/>
      <c r="Z21" s="106"/>
      <c r="AA21" s="106"/>
      <c r="AB21" s="106"/>
      <c r="AC21" s="106"/>
      <c r="AD21" s="51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Q21" s="105"/>
      <c r="AR21" s="105"/>
      <c r="AS21" s="105"/>
      <c r="AU21" s="51"/>
      <c r="AV21" s="51"/>
      <c r="AW21" s="51"/>
    </row>
    <row r="22" spans="2:49" x14ac:dyDescent="0.25">
      <c r="C22" s="51"/>
      <c r="D22" s="51"/>
      <c r="E22" s="51"/>
      <c r="F22" s="51"/>
      <c r="H22" s="105"/>
      <c r="I22" s="105"/>
      <c r="J22" s="105"/>
      <c r="K22" s="51"/>
      <c r="L22" s="105"/>
      <c r="M22" s="105"/>
      <c r="N22" s="105"/>
      <c r="O22" s="105"/>
      <c r="P22" s="105"/>
      <c r="Q22" s="105"/>
      <c r="R22" s="105"/>
      <c r="T22" s="105"/>
      <c r="U22" s="84"/>
      <c r="V22" s="51"/>
      <c r="W22" s="106"/>
      <c r="X22" s="106"/>
      <c r="Y22" s="106"/>
      <c r="Z22" s="106"/>
      <c r="AA22" s="106"/>
      <c r="AB22" s="106"/>
      <c r="AC22" s="106"/>
      <c r="AD22" s="51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Q22" s="105"/>
      <c r="AR22" s="105"/>
      <c r="AS22" s="105"/>
      <c r="AU22" s="51"/>
      <c r="AV22" s="51"/>
      <c r="AW22" s="51"/>
    </row>
    <row r="23" spans="2:49" x14ac:dyDescent="0.25">
      <c r="C23" s="51"/>
      <c r="D23" s="51"/>
      <c r="E23" s="51"/>
      <c r="F23" s="51"/>
      <c r="H23" s="105"/>
      <c r="I23" s="105"/>
      <c r="J23" s="105"/>
      <c r="K23" s="51"/>
      <c r="L23" s="105"/>
      <c r="M23" s="105"/>
      <c r="N23" s="105"/>
      <c r="O23" s="105"/>
      <c r="P23" s="105"/>
      <c r="Q23" s="105"/>
      <c r="R23" s="105"/>
      <c r="T23" s="105"/>
      <c r="U23" s="84"/>
      <c r="V23" s="51"/>
      <c r="W23" s="106"/>
      <c r="X23" s="106"/>
      <c r="Y23" s="106"/>
      <c r="Z23" s="106"/>
      <c r="AA23" s="106"/>
      <c r="AB23" s="106"/>
      <c r="AC23" s="106"/>
      <c r="AD23" s="51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Q23" s="105"/>
      <c r="AR23" s="105"/>
      <c r="AS23" s="105"/>
      <c r="AU23" s="51"/>
      <c r="AV23" s="51"/>
      <c r="AW23" s="51"/>
    </row>
    <row r="24" spans="2:49" x14ac:dyDescent="0.25">
      <c r="C24" s="51"/>
      <c r="D24" s="51"/>
      <c r="E24" s="51"/>
      <c r="F24" s="51"/>
      <c r="H24" s="105"/>
      <c r="I24" s="105"/>
      <c r="J24" s="105"/>
      <c r="K24" s="51"/>
      <c r="L24" s="105"/>
      <c r="M24" s="105"/>
      <c r="N24" s="105"/>
      <c r="O24" s="105"/>
      <c r="P24" s="105"/>
      <c r="Q24" s="105"/>
      <c r="R24" s="105"/>
      <c r="T24" s="105"/>
      <c r="U24" s="84"/>
      <c r="V24" s="51"/>
      <c r="W24" s="106"/>
      <c r="X24" s="106"/>
      <c r="Y24" s="106"/>
      <c r="Z24" s="106"/>
      <c r="AA24" s="106"/>
      <c r="AB24" s="106"/>
      <c r="AC24" s="106"/>
      <c r="AD24" s="51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Q24" s="105"/>
      <c r="AR24" s="105"/>
      <c r="AS24" s="105"/>
      <c r="AU24" s="51"/>
      <c r="AV24" s="51"/>
      <c r="AW24" s="51"/>
    </row>
    <row r="25" spans="2:49" x14ac:dyDescent="0.25">
      <c r="C25" s="51"/>
      <c r="D25" s="51"/>
      <c r="E25" s="51"/>
      <c r="F25" s="51"/>
      <c r="H25" s="105"/>
      <c r="I25" s="105"/>
      <c r="J25" s="105"/>
      <c r="K25" s="51"/>
      <c r="L25" s="105"/>
      <c r="M25" s="105"/>
      <c r="N25" s="105"/>
      <c r="O25" s="105"/>
      <c r="P25" s="105"/>
      <c r="Q25" s="105"/>
      <c r="R25" s="105"/>
      <c r="T25" s="105"/>
      <c r="U25" s="84"/>
      <c r="V25" s="51"/>
      <c r="W25" s="106"/>
      <c r="X25" s="106"/>
      <c r="Y25" s="106"/>
      <c r="Z25" s="106"/>
      <c r="AA25" s="106"/>
      <c r="AB25" s="106"/>
      <c r="AC25" s="106"/>
      <c r="AD25" s="51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Q25" s="105"/>
      <c r="AR25" s="105"/>
      <c r="AS25" s="105"/>
      <c r="AU25" s="51"/>
      <c r="AV25" s="51"/>
      <c r="AW25" s="51"/>
    </row>
    <row r="26" spans="2:49" ht="15.75" customHeight="1" thickBot="1" x14ac:dyDescent="0.3">
      <c r="B26" s="52"/>
      <c r="C26" s="53"/>
      <c r="D26" s="39"/>
      <c r="E26" s="39"/>
      <c r="F26" s="39"/>
      <c r="H26" s="107"/>
      <c r="I26" s="107"/>
      <c r="J26" s="107"/>
      <c r="L26" s="107"/>
      <c r="M26" s="107"/>
      <c r="N26" s="107"/>
      <c r="O26" s="108"/>
      <c r="P26" s="108"/>
      <c r="Q26" s="108"/>
      <c r="R26" s="108"/>
      <c r="T26" s="107"/>
      <c r="U26" s="38"/>
      <c r="V26" s="13"/>
      <c r="W26" s="109"/>
      <c r="X26" s="109"/>
      <c r="Y26" s="106"/>
      <c r="Z26" s="109"/>
      <c r="AA26" s="109"/>
      <c r="AB26" s="109"/>
      <c r="AC26" s="106"/>
      <c r="AD26" s="13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Q26" s="105"/>
      <c r="AR26" s="105"/>
      <c r="AS26" s="105"/>
      <c r="AU26" s="51"/>
      <c r="AV26" s="51"/>
      <c r="AW26" s="51"/>
    </row>
    <row r="27" spans="2:49" ht="15.75" customHeight="1" thickBot="1" x14ac:dyDescent="0.3">
      <c r="B27" s="45" t="s">
        <v>25</v>
      </c>
      <c r="C27" s="46">
        <v>40443</v>
      </c>
      <c r="D27" s="46">
        <v>1267</v>
      </c>
      <c r="E27" s="46">
        <v>2633</v>
      </c>
      <c r="F27" s="46">
        <v>7188</v>
      </c>
      <c r="H27" s="46">
        <v>674.52323100000001</v>
      </c>
      <c r="I27" s="46">
        <v>1246.076546</v>
      </c>
      <c r="J27" s="46">
        <v>2629.5415620000003</v>
      </c>
      <c r="L27" s="46">
        <v>399.46082600000005</v>
      </c>
      <c r="M27" s="46">
        <v>700.21745600000008</v>
      </c>
      <c r="N27" s="46">
        <v>1329.3444730000001</v>
      </c>
      <c r="O27" s="51"/>
      <c r="P27" s="46">
        <v>4024.2607969999999</v>
      </c>
      <c r="Q27" s="46">
        <v>3723.5041670000001</v>
      </c>
      <c r="R27" s="46">
        <v>3094.3771500000003</v>
      </c>
      <c r="T27" s="46">
        <v>4423.7216229999995</v>
      </c>
      <c r="U27" s="47">
        <v>1.770699602737422</v>
      </c>
      <c r="V27" s="51"/>
      <c r="W27" s="46">
        <v>92.069401999999997</v>
      </c>
      <c r="X27" s="46">
        <v>195.80966800000002</v>
      </c>
      <c r="Y27" s="46">
        <v>714.11788300000001</v>
      </c>
      <c r="Z27" s="84"/>
      <c r="AA27" s="46">
        <v>491.53022799999997</v>
      </c>
      <c r="AB27" s="46">
        <v>896.02712399999996</v>
      </c>
      <c r="AC27" s="46">
        <v>2043.4623559999998</v>
      </c>
      <c r="AD27" s="51"/>
      <c r="AE27" s="47">
        <v>0.13649552419937333</v>
      </c>
      <c r="AF27" s="47">
        <v>0.15714096267084382</v>
      </c>
      <c r="AG27" s="47">
        <v>0.27157505069318993</v>
      </c>
      <c r="AH27" s="51"/>
      <c r="AI27" s="47">
        <v>0.59221211018601683</v>
      </c>
      <c r="AJ27" s="47">
        <v>0.56193775434402571</v>
      </c>
      <c r="AK27" s="47">
        <v>0.50554229383958293</v>
      </c>
      <c r="AL27" s="51"/>
      <c r="AM27" s="47">
        <v>0.72870763438538999</v>
      </c>
      <c r="AN27" s="47">
        <v>0.71907871701486947</v>
      </c>
      <c r="AO27" s="47">
        <v>0.77711734453277281</v>
      </c>
      <c r="AQ27" s="46">
        <v>4515.4138739999999</v>
      </c>
      <c r="AR27" s="46">
        <v>4619.1536509999996</v>
      </c>
      <c r="AS27" s="46">
        <v>5135.1839460000001</v>
      </c>
      <c r="AU27" s="46">
        <v>190265.77200710773</v>
      </c>
      <c r="AV27" s="46">
        <v>357717.37502193451</v>
      </c>
      <c r="AW27" s="46">
        <v>784637.96905916929</v>
      </c>
    </row>
  </sheetData>
  <mergeCells count="17">
    <mergeCell ref="AQ5:AS5"/>
    <mergeCell ref="AU5:AW5"/>
    <mergeCell ref="L4:N4"/>
    <mergeCell ref="P4:R4"/>
    <mergeCell ref="P5:R5"/>
    <mergeCell ref="T4:U4"/>
    <mergeCell ref="U5:U6"/>
    <mergeCell ref="W5:Y5"/>
    <mergeCell ref="AA5:AC5"/>
    <mergeCell ref="AE5:AG5"/>
    <mergeCell ref="AI5:AK5"/>
    <mergeCell ref="AM5:AO5"/>
    <mergeCell ref="C5:C6"/>
    <mergeCell ref="D5:F5"/>
    <mergeCell ref="H5:J5"/>
    <mergeCell ref="L5:N5"/>
    <mergeCell ref="T5:T6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1:R27"/>
  <sheetViews>
    <sheetView workbookViewId="0"/>
  </sheetViews>
  <sheetFormatPr defaultRowHeight="15" x14ac:dyDescent="0.25"/>
  <cols>
    <col min="2" max="2" width="13.140625" style="95" customWidth="1"/>
    <col min="4" max="4" width="3.5703125" style="95" customWidth="1"/>
  </cols>
  <sheetData>
    <row r="1" spans="2:18" ht="28.5" customHeight="1" x14ac:dyDescent="0.25">
      <c r="B1" s="60" t="s">
        <v>64</v>
      </c>
    </row>
    <row r="2" spans="2:18" x14ac:dyDescent="0.25">
      <c r="B2" t="s">
        <v>65</v>
      </c>
      <c r="C2" t="s">
        <v>66</v>
      </c>
    </row>
    <row r="4" spans="2:18" ht="15.75" customHeight="1" thickBot="1" x14ac:dyDescent="0.3">
      <c r="E4" s="131" t="s">
        <v>3</v>
      </c>
      <c r="F4" s="113"/>
      <c r="G4" s="113"/>
      <c r="H4" s="113"/>
      <c r="J4" s="131" t="s">
        <v>4</v>
      </c>
      <c r="K4" s="113"/>
      <c r="L4" s="113"/>
      <c r="M4" s="113"/>
      <c r="O4" s="131" t="s">
        <v>67</v>
      </c>
      <c r="P4" s="113"/>
      <c r="Q4" s="113"/>
      <c r="R4" s="113"/>
    </row>
    <row r="5" spans="2:18" x14ac:dyDescent="0.25">
      <c r="B5" s="120" t="s">
        <v>12</v>
      </c>
      <c r="C5" s="112" t="s">
        <v>6</v>
      </c>
      <c r="D5" s="97"/>
      <c r="E5" s="91" t="s">
        <v>68</v>
      </c>
      <c r="F5" s="91" t="s">
        <v>69</v>
      </c>
      <c r="G5" s="91" t="s">
        <v>70</v>
      </c>
      <c r="H5" s="91" t="s">
        <v>71</v>
      </c>
      <c r="J5" s="91" t="s">
        <v>68</v>
      </c>
      <c r="K5" s="91" t="s">
        <v>69</v>
      </c>
      <c r="L5" s="91" t="s">
        <v>70</v>
      </c>
      <c r="M5" s="91" t="s">
        <v>71</v>
      </c>
      <c r="O5" s="91" t="s">
        <v>68</v>
      </c>
      <c r="P5" s="91" t="s">
        <v>69</v>
      </c>
      <c r="Q5" s="91" t="s">
        <v>70</v>
      </c>
      <c r="R5" s="91" t="s">
        <v>71</v>
      </c>
    </row>
    <row r="6" spans="2:18" ht="48.75" customHeight="1" thickBot="1" x14ac:dyDescent="0.3">
      <c r="B6" s="113"/>
      <c r="C6" s="113"/>
      <c r="D6" s="97"/>
      <c r="E6" s="92" t="s">
        <v>72</v>
      </c>
      <c r="F6" s="92" t="s">
        <v>73</v>
      </c>
      <c r="G6" s="92" t="s">
        <v>74</v>
      </c>
      <c r="H6" s="92" t="s">
        <v>75</v>
      </c>
      <c r="J6" s="92" t="s">
        <v>72</v>
      </c>
      <c r="K6" s="92" t="s">
        <v>73</v>
      </c>
      <c r="L6" s="92" t="s">
        <v>74</v>
      </c>
      <c r="M6" s="92" t="s">
        <v>75</v>
      </c>
      <c r="O6" s="92" t="s">
        <v>72</v>
      </c>
      <c r="P6" s="92" t="s">
        <v>73</v>
      </c>
      <c r="Q6" s="92" t="s">
        <v>74</v>
      </c>
      <c r="R6" s="92" t="s">
        <v>75</v>
      </c>
    </row>
    <row r="7" spans="2:18" x14ac:dyDescent="0.25">
      <c r="B7" s="4" t="s">
        <v>16</v>
      </c>
      <c r="C7" s="51">
        <v>2385.794921875</v>
      </c>
      <c r="D7" s="51"/>
      <c r="E7" s="51">
        <v>47.277312045451247</v>
      </c>
      <c r="F7" s="51">
        <v>11.766484599851539</v>
      </c>
      <c r="G7" s="51">
        <v>0.92440301048554829</v>
      </c>
      <c r="H7" s="51">
        <v>1.5975101116782751</v>
      </c>
      <c r="I7" s="51"/>
      <c r="J7" s="51">
        <v>12.69643345032819</v>
      </c>
      <c r="K7" s="51">
        <v>3.2633475909242411</v>
      </c>
      <c r="L7" s="51">
        <v>0.33527393475014827</v>
      </c>
      <c r="M7" s="51">
        <v>0.61952168852440082</v>
      </c>
      <c r="O7" s="51">
        <v>59.97374549577944</v>
      </c>
      <c r="P7" s="51">
        <v>15.02983219077578</v>
      </c>
      <c r="Q7" s="51">
        <v>1.2596769452356966</v>
      </c>
      <c r="R7" s="51">
        <v>2.2170318002026761</v>
      </c>
    </row>
    <row r="8" spans="2:18" x14ac:dyDescent="0.25">
      <c r="B8" s="4" t="s">
        <v>17</v>
      </c>
      <c r="C8" s="51">
        <v>19482.938386321071</v>
      </c>
      <c r="D8" s="51"/>
      <c r="E8" s="51">
        <v>288.56441099965008</v>
      </c>
      <c r="F8" s="51">
        <v>70.924792468547821</v>
      </c>
      <c r="G8" s="51">
        <v>6.3457453379469371</v>
      </c>
      <c r="H8" s="51">
        <v>11.41317247923871</v>
      </c>
      <c r="I8" s="51"/>
      <c r="J8" s="51">
        <v>57.593510906677693</v>
      </c>
      <c r="K8" s="51">
        <v>15.62412244052393</v>
      </c>
      <c r="L8" s="51">
        <v>2.022946631419472</v>
      </c>
      <c r="M8" s="51">
        <v>3.8840864111771221</v>
      </c>
      <c r="O8" s="51">
        <v>346.15792190632777</v>
      </c>
      <c r="P8" s="51">
        <v>86.548914909071755</v>
      </c>
      <c r="Q8" s="51">
        <v>8.3686919693664095</v>
      </c>
      <c r="R8" s="51">
        <v>15.297258890415833</v>
      </c>
    </row>
    <row r="9" spans="2:18" x14ac:dyDescent="0.25">
      <c r="B9" s="4" t="s">
        <v>18</v>
      </c>
      <c r="C9" s="51">
        <v>12123.30358207226</v>
      </c>
      <c r="D9" s="51"/>
      <c r="E9" s="51">
        <v>157.10360368364491</v>
      </c>
      <c r="F9" s="51">
        <v>38.544958738668363</v>
      </c>
      <c r="G9" s="51">
        <v>3.7141997142534819</v>
      </c>
      <c r="H9" s="51">
        <v>6.7891038022353314</v>
      </c>
      <c r="I9" s="51"/>
      <c r="J9" s="51">
        <v>51.158287409693003</v>
      </c>
      <c r="K9" s="51">
        <v>14.627898104750781</v>
      </c>
      <c r="L9" s="51">
        <v>2.0743119043800111</v>
      </c>
      <c r="M9" s="51">
        <v>4.0304089897235826</v>
      </c>
      <c r="O9" s="51">
        <v>208.26189109333791</v>
      </c>
      <c r="P9" s="51">
        <v>53.17285684341914</v>
      </c>
      <c r="Q9" s="51">
        <v>5.7885116186334926</v>
      </c>
      <c r="R9" s="51">
        <v>10.819512791958914</v>
      </c>
    </row>
    <row r="10" spans="2:18" x14ac:dyDescent="0.25">
      <c r="B10" s="4" t="s">
        <v>19</v>
      </c>
      <c r="C10" s="51">
        <v>5022.4288063049316</v>
      </c>
      <c r="D10" s="51"/>
      <c r="E10" s="51">
        <v>86.450156489387155</v>
      </c>
      <c r="F10" s="51">
        <v>21.45121820183704</v>
      </c>
      <c r="G10" s="51">
        <v>1.552147360856907</v>
      </c>
      <c r="H10" s="51">
        <v>2.625885001099959</v>
      </c>
      <c r="I10" s="51"/>
      <c r="J10" s="51">
        <v>16.455902980640531</v>
      </c>
      <c r="K10" s="51">
        <v>3.8790412863891111</v>
      </c>
      <c r="L10" s="51">
        <v>0.27951679579928168</v>
      </c>
      <c r="M10" s="51">
        <v>0.47654184325074311</v>
      </c>
      <c r="O10" s="51">
        <v>102.90605947002769</v>
      </c>
      <c r="P10" s="51">
        <v>25.330259488226151</v>
      </c>
      <c r="Q10" s="51">
        <v>1.8316641566561886</v>
      </c>
      <c r="R10" s="51">
        <v>3.1024268443507022</v>
      </c>
    </row>
    <row r="11" spans="2:18" x14ac:dyDescent="0.25">
      <c r="B11" s="4" t="s">
        <v>20</v>
      </c>
      <c r="C11" s="51">
        <v>724.1454479470849</v>
      </c>
      <c r="D11" s="51"/>
      <c r="E11" s="51">
        <v>5.0595097206532964</v>
      </c>
      <c r="F11" s="51">
        <v>1.395231246890035</v>
      </c>
      <c r="G11" s="51">
        <v>0.18035933948704039</v>
      </c>
      <c r="H11" s="51">
        <v>0.34581289823108818</v>
      </c>
      <c r="I11" s="51"/>
      <c r="J11" s="51">
        <v>5.2575218356214464</v>
      </c>
      <c r="K11" s="51">
        <v>1.685972651583143</v>
      </c>
      <c r="L11" s="51">
        <v>0.28140580746548949</v>
      </c>
      <c r="M11" s="51">
        <v>0.55354369551787386</v>
      </c>
      <c r="O11" s="51">
        <v>10.317031556274742</v>
      </c>
      <c r="P11" s="51">
        <v>3.081203898473178</v>
      </c>
      <c r="Q11" s="51">
        <v>0.4617651469525299</v>
      </c>
      <c r="R11" s="51">
        <v>0.89935659374896204</v>
      </c>
    </row>
    <row r="12" spans="2:18" x14ac:dyDescent="0.25">
      <c r="B12" s="4" t="s">
        <v>21</v>
      </c>
      <c r="C12" s="51">
        <v>425.04000377655029</v>
      </c>
      <c r="D12" s="51"/>
      <c r="E12" s="51">
        <v>0</v>
      </c>
      <c r="F12" s="51">
        <v>0</v>
      </c>
      <c r="G12" s="51">
        <v>0</v>
      </c>
      <c r="H12" s="51">
        <v>0</v>
      </c>
      <c r="I12" s="51"/>
      <c r="J12" s="51">
        <v>0</v>
      </c>
      <c r="K12" s="51">
        <v>0</v>
      </c>
      <c r="L12" s="51">
        <v>0</v>
      </c>
      <c r="M12" s="51">
        <v>0</v>
      </c>
      <c r="O12" s="51">
        <v>0</v>
      </c>
      <c r="P12" s="51">
        <v>0</v>
      </c>
      <c r="Q12" s="51">
        <v>0</v>
      </c>
      <c r="R12" s="51">
        <v>0</v>
      </c>
    </row>
    <row r="13" spans="2:18" x14ac:dyDescent="0.25">
      <c r="B13" s="4" t="s">
        <v>22</v>
      </c>
      <c r="C13" s="51">
        <v>669.39412355422974</v>
      </c>
      <c r="D13" s="51"/>
      <c r="E13" s="51">
        <v>0.25222690775990492</v>
      </c>
      <c r="F13" s="51">
        <v>5.2690580952912569E-2</v>
      </c>
      <c r="G13" s="51">
        <v>2.886190326535143E-3</v>
      </c>
      <c r="H13" s="51">
        <v>4.5837103389203548E-3</v>
      </c>
      <c r="I13" s="51"/>
      <c r="J13" s="51">
        <v>7.1932403370738029E-2</v>
      </c>
      <c r="K13" s="51">
        <v>1.5085260383784769E-2</v>
      </c>
      <c r="L13" s="51">
        <v>8.2879257388412952E-4</v>
      </c>
      <c r="M13" s="51">
        <v>1.316472626058385E-3</v>
      </c>
      <c r="O13" s="51">
        <v>0.32415931113064295</v>
      </c>
      <c r="P13" s="51">
        <v>6.777584133669734E-2</v>
      </c>
      <c r="Q13" s="51">
        <v>3.7149829004192725E-3</v>
      </c>
      <c r="R13" s="51">
        <v>5.9001829649787396E-3</v>
      </c>
    </row>
    <row r="14" spans="2:18" x14ac:dyDescent="0.25">
      <c r="B14" s="4" t="s">
        <v>23</v>
      </c>
      <c r="C14" s="51">
        <v>6747.5724182128906</v>
      </c>
      <c r="D14" s="51"/>
      <c r="E14" s="51">
        <v>78.826237711589783</v>
      </c>
      <c r="F14" s="51">
        <v>19.630954506399579</v>
      </c>
      <c r="G14" s="51">
        <v>1.579271297619925</v>
      </c>
      <c r="H14" s="51">
        <v>2.754412288712047</v>
      </c>
      <c r="I14" s="51"/>
      <c r="J14" s="51">
        <v>87.56832297029905</v>
      </c>
      <c r="K14" s="51">
        <v>24.51544400621788</v>
      </c>
      <c r="L14" s="51">
        <v>3.1560363806875098</v>
      </c>
      <c r="M14" s="51">
        <v>6.025233862674213</v>
      </c>
      <c r="O14" s="51">
        <v>166.39456068188883</v>
      </c>
      <c r="P14" s="51">
        <v>44.146398512617459</v>
      </c>
      <c r="Q14" s="51">
        <v>4.7353076783074348</v>
      </c>
      <c r="R14" s="51">
        <v>8.7796461513862596</v>
      </c>
    </row>
    <row r="15" spans="2:18" x14ac:dyDescent="0.25">
      <c r="B15" s="9" t="s">
        <v>24</v>
      </c>
      <c r="C15" s="51">
        <v>36291.209726929657</v>
      </c>
      <c r="D15" s="51"/>
      <c r="E15" s="51">
        <v>424.35435699805379</v>
      </c>
      <c r="F15" s="51">
        <v>97.272385386682799</v>
      </c>
      <c r="G15" s="51">
        <v>6.6284148906773908</v>
      </c>
      <c r="H15" s="51">
        <v>11.149493690364579</v>
      </c>
      <c r="I15" s="51"/>
      <c r="J15" s="51">
        <v>101.9022490857751</v>
      </c>
      <c r="K15" s="51">
        <v>23.59803107904736</v>
      </c>
      <c r="L15" s="51">
        <v>2.0813476520301042</v>
      </c>
      <c r="M15" s="51">
        <v>3.7574819967129538</v>
      </c>
      <c r="O15" s="51">
        <v>526.25660608382884</v>
      </c>
      <c r="P15" s="51">
        <v>120.87041646573016</v>
      </c>
      <c r="Q15" s="51">
        <v>8.7097625427074945</v>
      </c>
      <c r="R15" s="51">
        <v>14.906975687077534</v>
      </c>
    </row>
    <row r="16" spans="2:18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O16" s="51"/>
      <c r="P16" s="51"/>
      <c r="Q16" s="51"/>
      <c r="R16" s="51"/>
    </row>
    <row r="17" spans="2:18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O17" s="51"/>
      <c r="P17" s="51"/>
      <c r="Q17" s="51"/>
      <c r="R17" s="51"/>
    </row>
    <row r="18" spans="2:18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O18" s="51"/>
      <c r="P18" s="51"/>
      <c r="Q18" s="51"/>
      <c r="R18" s="51"/>
    </row>
    <row r="19" spans="2:18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O19" s="51"/>
      <c r="P19" s="51"/>
      <c r="Q19" s="51"/>
      <c r="R19" s="51"/>
    </row>
    <row r="20" spans="2:18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O20" s="51"/>
      <c r="P20" s="51"/>
      <c r="Q20" s="51"/>
      <c r="R20" s="51"/>
    </row>
    <row r="21" spans="2:18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O21" s="51"/>
      <c r="P21" s="51"/>
      <c r="Q21" s="51"/>
      <c r="R21" s="51"/>
    </row>
    <row r="22" spans="2:18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O22" s="51"/>
      <c r="P22" s="51"/>
      <c r="Q22" s="51"/>
      <c r="R22" s="51"/>
    </row>
    <row r="23" spans="2:18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O23" s="51"/>
      <c r="P23" s="51"/>
      <c r="Q23" s="51"/>
      <c r="R23" s="51"/>
    </row>
    <row r="24" spans="2:18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O24" s="51"/>
      <c r="P24" s="51"/>
      <c r="Q24" s="51"/>
      <c r="R24" s="51"/>
    </row>
    <row r="25" spans="2:18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O25" s="51"/>
      <c r="P25" s="51"/>
      <c r="Q25" s="51"/>
      <c r="R25" s="51"/>
    </row>
    <row r="26" spans="2:18" ht="15.75" customHeight="1" thickBot="1" x14ac:dyDescent="0.3">
      <c r="B26" s="19"/>
      <c r="C26" s="40"/>
      <c r="D26" s="51"/>
      <c r="E26" s="40"/>
      <c r="F26" s="40"/>
      <c r="G26" s="40"/>
      <c r="H26" s="40"/>
      <c r="I26" s="51"/>
      <c r="J26" s="40"/>
      <c r="K26" s="40"/>
      <c r="L26" s="40"/>
      <c r="M26" s="40"/>
      <c r="O26" s="40"/>
      <c r="P26" s="40"/>
      <c r="Q26" s="40"/>
      <c r="R26" s="40"/>
    </row>
    <row r="27" spans="2:18" ht="15.75" customHeight="1" thickBot="1" x14ac:dyDescent="0.3">
      <c r="B27" s="101" t="s">
        <v>25</v>
      </c>
      <c r="C27" s="40">
        <v>83871.827416993678</v>
      </c>
      <c r="E27" s="40">
        <v>1087.8878145561903</v>
      </c>
      <c r="F27" s="40">
        <v>261.03871572983007</v>
      </c>
      <c r="G27" s="40">
        <v>20.927427141653766</v>
      </c>
      <c r="H27" s="40">
        <v>36.679973981898911</v>
      </c>
      <c r="J27" s="40">
        <v>332.70416104240576</v>
      </c>
      <c r="K27" s="40">
        <v>87.208942419820232</v>
      </c>
      <c r="L27" s="40">
        <v>10.231667899105901</v>
      </c>
      <c r="M27" s="40">
        <v>19.348134960206949</v>
      </c>
      <c r="O27" s="40">
        <v>1420.591975598596</v>
      </c>
      <c r="P27" s="40">
        <v>348.24765814965031</v>
      </c>
      <c r="Q27" s="40">
        <v>31.159095040759667</v>
      </c>
      <c r="R27" s="40">
        <v>56.02810894210586</v>
      </c>
    </row>
  </sheetData>
  <mergeCells count="5">
    <mergeCell ref="E4:H4"/>
    <mergeCell ref="J4:M4"/>
    <mergeCell ref="B5:B6"/>
    <mergeCell ref="C5:C6"/>
    <mergeCell ref="O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Y26"/>
  <sheetViews>
    <sheetView workbookViewId="0"/>
  </sheetViews>
  <sheetFormatPr defaultRowHeight="15" x14ac:dyDescent="0.25"/>
  <sheetData>
    <row r="1" spans="2:25" x14ac:dyDescent="0.25">
      <c r="B1" s="59" t="s">
        <v>0</v>
      </c>
    </row>
    <row r="2" spans="2:25" x14ac:dyDescent="0.25">
      <c r="B2" t="s">
        <v>76</v>
      </c>
      <c r="C2" t="s">
        <v>77</v>
      </c>
    </row>
    <row r="4" spans="2:25" ht="15.75" customHeight="1" thickBot="1" x14ac:dyDescent="0.3">
      <c r="K4" s="134" t="s">
        <v>78</v>
      </c>
      <c r="L4" s="113"/>
      <c r="M4" s="113"/>
      <c r="N4" s="113"/>
      <c r="O4" s="113"/>
      <c r="P4" s="113"/>
      <c r="Q4" s="113"/>
    </row>
    <row r="5" spans="2:25" ht="36" customHeight="1" thickBot="1" x14ac:dyDescent="0.3">
      <c r="B5" s="98"/>
      <c r="C5" s="112" t="s">
        <v>79</v>
      </c>
      <c r="D5" s="111"/>
      <c r="E5" s="111"/>
      <c r="F5" s="91"/>
      <c r="G5" s="112" t="s">
        <v>80</v>
      </c>
      <c r="H5" s="111"/>
      <c r="I5" s="111"/>
      <c r="J5" s="91"/>
      <c r="K5" s="112" t="s">
        <v>81</v>
      </c>
      <c r="L5" s="111"/>
      <c r="M5" s="111"/>
      <c r="N5" s="91"/>
      <c r="O5" s="112" t="s">
        <v>82</v>
      </c>
      <c r="P5" s="111"/>
      <c r="Q5" s="111"/>
      <c r="R5" s="91"/>
      <c r="S5" s="112" t="s">
        <v>83</v>
      </c>
      <c r="T5" s="111"/>
      <c r="U5" s="111"/>
      <c r="V5" s="91"/>
      <c r="W5" s="112" t="s">
        <v>84</v>
      </c>
      <c r="X5" s="111"/>
      <c r="Y5" s="111"/>
    </row>
    <row r="6" spans="2:25" ht="15.75" customHeight="1" thickBot="1" x14ac:dyDescent="0.3">
      <c r="B6" s="86" t="s">
        <v>85</v>
      </c>
      <c r="C6" s="90" t="s">
        <v>55</v>
      </c>
      <c r="D6" s="90" t="s">
        <v>56</v>
      </c>
      <c r="E6" s="90" t="s">
        <v>57</v>
      </c>
      <c r="F6" s="90"/>
      <c r="G6" s="90" t="s">
        <v>55</v>
      </c>
      <c r="H6" s="90" t="s">
        <v>56</v>
      </c>
      <c r="I6" s="90" t="s">
        <v>57</v>
      </c>
      <c r="J6" s="90"/>
      <c r="K6" s="90" t="s">
        <v>55</v>
      </c>
      <c r="L6" s="90" t="s">
        <v>56</v>
      </c>
      <c r="M6" s="90" t="s">
        <v>57</v>
      </c>
      <c r="N6" s="90"/>
      <c r="O6" s="90" t="s">
        <v>55</v>
      </c>
      <c r="P6" s="90" t="s">
        <v>56</v>
      </c>
      <c r="Q6" s="90" t="s">
        <v>57</v>
      </c>
      <c r="R6" s="90"/>
      <c r="S6" s="90" t="s">
        <v>55</v>
      </c>
      <c r="T6" s="90" t="s">
        <v>56</v>
      </c>
      <c r="U6" s="90" t="s">
        <v>57</v>
      </c>
      <c r="V6" s="90"/>
      <c r="W6" s="90" t="s">
        <v>55</v>
      </c>
      <c r="X6" s="90" t="s">
        <v>56</v>
      </c>
      <c r="Y6" s="90" t="s">
        <v>57</v>
      </c>
    </row>
    <row r="7" spans="2:25" x14ac:dyDescent="0.25">
      <c r="B7" s="4" t="s">
        <v>16</v>
      </c>
      <c r="C7" s="51">
        <v>0</v>
      </c>
      <c r="D7" s="51">
        <v>3.6921994686126709</v>
      </c>
      <c r="E7" s="51">
        <v>107.9041614532471</v>
      </c>
      <c r="F7" s="51"/>
      <c r="G7" s="51">
        <v>0</v>
      </c>
      <c r="H7" s="51">
        <v>4.2857141494750977</v>
      </c>
      <c r="I7" s="51">
        <v>68.311433970928192</v>
      </c>
      <c r="J7" s="51"/>
      <c r="K7" s="51">
        <v>0</v>
      </c>
      <c r="L7" s="51">
        <v>1.5812375056069191E-7</v>
      </c>
      <c r="M7" s="51">
        <v>1.464878953224115E-4</v>
      </c>
      <c r="N7" s="51"/>
      <c r="O7" s="51">
        <v>0</v>
      </c>
      <c r="P7" s="51">
        <v>1.960018267358345E-7</v>
      </c>
      <c r="Q7" s="51">
        <v>1.111393632275025E-4</v>
      </c>
      <c r="S7" s="84" t="s">
        <v>129</v>
      </c>
      <c r="T7" s="84">
        <v>4.2826437711423614E-8</v>
      </c>
      <c r="U7" s="84">
        <v>1.3575741041820896E-6</v>
      </c>
      <c r="V7" s="84"/>
      <c r="W7" s="84" t="s">
        <v>129</v>
      </c>
      <c r="X7" s="84">
        <v>4.5733761025531827E-8</v>
      </c>
      <c r="Y7" s="84">
        <v>1.6269511085772391E-6</v>
      </c>
    </row>
    <row r="8" spans="2:25" x14ac:dyDescent="0.25">
      <c r="B8" s="4" t="s">
        <v>17</v>
      </c>
      <c r="C8" s="51">
        <v>447.68463742733002</v>
      </c>
      <c r="D8" s="51">
        <v>1021.624512195587</v>
      </c>
      <c r="E8" s="51">
        <v>2517.302876830101</v>
      </c>
      <c r="F8" s="51"/>
      <c r="G8" s="51">
        <v>545.01700900495052</v>
      </c>
      <c r="H8" s="51">
        <v>1054.161201938987</v>
      </c>
      <c r="I8" s="51">
        <v>1629.5554127916689</v>
      </c>
      <c r="J8" s="51"/>
      <c r="K8" s="51">
        <v>8.3646340139551648E-2</v>
      </c>
      <c r="L8" s="51">
        <v>0.18096579433761359</v>
      </c>
      <c r="M8" s="51">
        <v>9.1380396774655583</v>
      </c>
      <c r="N8" s="51"/>
      <c r="O8" s="51">
        <v>9.3932502233796247E-2</v>
      </c>
      <c r="P8" s="51">
        <v>0.24492079963166821</v>
      </c>
      <c r="Q8" s="51">
        <v>8.5943451070908168</v>
      </c>
      <c r="S8" s="84">
        <v>1.8684210523781813E-4</v>
      </c>
      <c r="T8" s="84">
        <v>1.7713532924997812E-4</v>
      </c>
      <c r="U8" s="84">
        <v>3.630091460814831E-3</v>
      </c>
      <c r="V8" s="84"/>
      <c r="W8" s="84">
        <v>1.7234783627265298E-4</v>
      </c>
      <c r="X8" s="84">
        <v>2.3233714082928638E-4</v>
      </c>
      <c r="Y8" s="84">
        <v>5.2740428706056922E-3</v>
      </c>
    </row>
    <row r="9" spans="2:25" x14ac:dyDescent="0.25">
      <c r="B9" s="4" t="s">
        <v>18</v>
      </c>
      <c r="C9" s="51">
        <v>58.016625046730042</v>
      </c>
      <c r="D9" s="51">
        <v>468.99920380115509</v>
      </c>
      <c r="E9" s="51">
        <v>1255.122245192528</v>
      </c>
      <c r="F9" s="51"/>
      <c r="G9" s="51">
        <v>169.06936077773571</v>
      </c>
      <c r="H9" s="51">
        <v>208.721690967679</v>
      </c>
      <c r="I9" s="51">
        <v>1000.44094478339</v>
      </c>
      <c r="J9" s="51"/>
      <c r="K9" s="51">
        <v>5.6291054273083544E-4</v>
      </c>
      <c r="L9" s="51">
        <v>5.1173310126883904E-3</v>
      </c>
      <c r="M9" s="51">
        <v>2.1921785140981889E-2</v>
      </c>
      <c r="N9" s="51"/>
      <c r="O9" s="51">
        <v>9.4822238353283218E-3</v>
      </c>
      <c r="P9" s="51">
        <v>1.4647214736144311E-2</v>
      </c>
      <c r="Q9" s="51">
        <v>6.6669773052813436E-2</v>
      </c>
      <c r="S9" s="84">
        <v>9.7025730517318753E-6</v>
      </c>
      <c r="T9" s="84">
        <v>1.0911172068552213E-5</v>
      </c>
      <c r="U9" s="84">
        <v>1.7465856592812777E-5</v>
      </c>
      <c r="V9" s="84"/>
      <c r="W9" s="84">
        <v>5.6084815082455855E-5</v>
      </c>
      <c r="X9" s="84">
        <v>7.0175814829003395E-5</v>
      </c>
      <c r="Y9" s="84">
        <v>6.6640388321220108E-5</v>
      </c>
    </row>
    <row r="10" spans="2:25" x14ac:dyDescent="0.25">
      <c r="B10" s="4" t="s">
        <v>19</v>
      </c>
      <c r="C10" s="51">
        <v>146.67694902420041</v>
      </c>
      <c r="D10" s="51">
        <v>464.47359681129461</v>
      </c>
      <c r="E10" s="51">
        <v>2285.966127872467</v>
      </c>
      <c r="F10" s="51"/>
      <c r="G10" s="51">
        <v>779.28018835186958</v>
      </c>
      <c r="H10" s="51">
        <v>964.61538489162922</v>
      </c>
      <c r="I10" s="51">
        <v>1690.2055606655781</v>
      </c>
      <c r="J10" s="51"/>
      <c r="K10" s="51">
        <v>1.1760677184162289</v>
      </c>
      <c r="L10" s="51">
        <v>3.7152471451763431</v>
      </c>
      <c r="M10" s="51">
        <v>668.6611058677729</v>
      </c>
      <c r="N10" s="51"/>
      <c r="O10" s="51">
        <v>51.573798656662568</v>
      </c>
      <c r="P10" s="51">
        <v>65.744274846203552</v>
      </c>
      <c r="Q10" s="51">
        <v>603.8538689340885</v>
      </c>
      <c r="S10" s="84">
        <v>8.0180814111574412E-3</v>
      </c>
      <c r="T10" s="84">
        <v>7.9988338856767493E-3</v>
      </c>
      <c r="U10" s="84">
        <v>0.29250700511914024</v>
      </c>
      <c r="V10" s="84"/>
      <c r="W10" s="84">
        <v>6.6181329164466549E-2</v>
      </c>
      <c r="X10" s="84">
        <v>6.815594679074051E-2</v>
      </c>
      <c r="Y10" s="84">
        <v>0.35726652602911785</v>
      </c>
    </row>
    <row r="11" spans="2:25" x14ac:dyDescent="0.25">
      <c r="B11" s="4" t="s">
        <v>20</v>
      </c>
      <c r="C11" s="51">
        <v>60.704099655151367</v>
      </c>
      <c r="D11" s="51">
        <v>61.942958831787109</v>
      </c>
      <c r="E11" s="51">
        <v>97.869874954223633</v>
      </c>
      <c r="F11" s="51"/>
      <c r="G11" s="51">
        <v>475.43818677216768</v>
      </c>
      <c r="H11" s="51">
        <v>475.89273224025959</v>
      </c>
      <c r="I11" s="51">
        <v>486.57455081492662</v>
      </c>
      <c r="J11" s="51"/>
      <c r="K11" s="51">
        <v>5.9454645648834363</v>
      </c>
      <c r="L11" s="51">
        <v>9.7712856513566457</v>
      </c>
      <c r="M11" s="51">
        <v>31.960913361846039</v>
      </c>
      <c r="N11" s="51"/>
      <c r="O11" s="51">
        <v>195.01553029958879</v>
      </c>
      <c r="P11" s="51">
        <v>260.65114319410799</v>
      </c>
      <c r="Q11" s="51">
        <v>377.23849277753669</v>
      </c>
      <c r="S11" s="84">
        <v>9.794173043762297E-2</v>
      </c>
      <c r="T11" s="84">
        <v>0.15774651123611388</v>
      </c>
      <c r="U11" s="84">
        <v>0.3265653846681118</v>
      </c>
      <c r="V11" s="84"/>
      <c r="W11" s="84">
        <v>0.4101806201634392</v>
      </c>
      <c r="X11" s="84">
        <v>0.54770986303383062</v>
      </c>
      <c r="Y11" s="84">
        <v>0.77529433494975986</v>
      </c>
    </row>
    <row r="12" spans="2:25" x14ac:dyDescent="0.25">
      <c r="B12" s="4" t="s">
        <v>21</v>
      </c>
      <c r="C12" s="51">
        <v>0</v>
      </c>
      <c r="D12" s="51">
        <v>0</v>
      </c>
      <c r="E12" s="51">
        <v>0</v>
      </c>
      <c r="F12" s="51"/>
      <c r="G12" s="51">
        <v>425.04000377655029</v>
      </c>
      <c r="H12" s="51">
        <v>425.04000377655029</v>
      </c>
      <c r="I12" s="51">
        <v>425.04000377655029</v>
      </c>
      <c r="J12" s="51"/>
      <c r="K12" s="51">
        <v>0</v>
      </c>
      <c r="L12" s="51">
        <v>0</v>
      </c>
      <c r="M12" s="51">
        <v>0</v>
      </c>
      <c r="N12" s="51"/>
      <c r="O12" s="51">
        <v>143.60461001229999</v>
      </c>
      <c r="P12" s="51">
        <v>290.58246410820902</v>
      </c>
      <c r="Q12" s="51">
        <v>422.19214641227421</v>
      </c>
      <c r="S12" s="84" t="s">
        <v>129</v>
      </c>
      <c r="T12" s="84" t="s">
        <v>129</v>
      </c>
      <c r="U12" s="84" t="s">
        <v>129</v>
      </c>
      <c r="V12" s="84"/>
      <c r="W12" s="84">
        <v>0.3378613983068639</v>
      </c>
      <c r="X12" s="84">
        <v>0.68365909450013196</v>
      </c>
      <c r="Y12" s="84">
        <v>0.99329978981043576</v>
      </c>
    </row>
    <row r="13" spans="2:25" x14ac:dyDescent="0.25">
      <c r="B13" s="4" t="s">
        <v>22</v>
      </c>
      <c r="C13" s="51">
        <v>5.2941176891326904</v>
      </c>
      <c r="D13" s="51">
        <v>5.2941176891326904</v>
      </c>
      <c r="E13" s="51">
        <v>5.2941176891326904</v>
      </c>
      <c r="F13" s="51"/>
      <c r="G13" s="51">
        <v>284.14000248909002</v>
      </c>
      <c r="H13" s="51">
        <v>664.10000586509705</v>
      </c>
      <c r="I13" s="51">
        <v>664.10000586509705</v>
      </c>
      <c r="J13" s="51"/>
      <c r="K13" s="51">
        <v>8.5841153032983897E-2</v>
      </c>
      <c r="L13" s="51">
        <v>0.75491402005287866</v>
      </c>
      <c r="M13" s="51">
        <v>4.8062706887457889</v>
      </c>
      <c r="N13" s="51"/>
      <c r="O13" s="51">
        <v>31.80980902524951</v>
      </c>
      <c r="P13" s="51">
        <v>110.51915858284281</v>
      </c>
      <c r="Q13" s="51">
        <v>324.13319227510141</v>
      </c>
      <c r="S13" s="84">
        <v>1.6214439888480613E-2</v>
      </c>
      <c r="T13" s="84">
        <v>0.14259486932119042</v>
      </c>
      <c r="U13" s="84">
        <v>0.90785112288147429</v>
      </c>
      <c r="V13" s="84"/>
      <c r="W13" s="84">
        <v>0.11195118162382256</v>
      </c>
      <c r="X13" s="84">
        <v>0.16641945129766086</v>
      </c>
      <c r="Y13" s="84">
        <v>0.48807888783687903</v>
      </c>
    </row>
    <row r="14" spans="2:25" x14ac:dyDescent="0.25">
      <c r="B14" s="4" t="s">
        <v>23</v>
      </c>
      <c r="C14" s="51">
        <v>310.11101424694061</v>
      </c>
      <c r="D14" s="51">
        <v>464.98363065719599</v>
      </c>
      <c r="E14" s="51">
        <v>2181.66453742981</v>
      </c>
      <c r="F14" s="51"/>
      <c r="G14" s="51">
        <v>338.02064329385757</v>
      </c>
      <c r="H14" s="51">
        <v>766.02298912405968</v>
      </c>
      <c r="I14" s="51">
        <v>2705.9951311647892</v>
      </c>
      <c r="J14" s="51"/>
      <c r="K14" s="51">
        <v>12.61669256676009</v>
      </c>
      <c r="L14" s="51">
        <v>141.34903943944141</v>
      </c>
      <c r="M14" s="51">
        <v>1307.481466322708</v>
      </c>
      <c r="N14" s="51"/>
      <c r="O14" s="51">
        <v>17.57546560233936</v>
      </c>
      <c r="P14" s="51">
        <v>58.906246336858523</v>
      </c>
      <c r="Q14" s="51">
        <v>1652.279898472947</v>
      </c>
      <c r="S14" s="84">
        <v>4.0684438756223761E-2</v>
      </c>
      <c r="T14" s="84">
        <v>0.30398713012684403</v>
      </c>
      <c r="U14" s="84">
        <v>0.5993045419636488</v>
      </c>
      <c r="V14" s="84"/>
      <c r="W14" s="84">
        <v>5.1995243340981885E-2</v>
      </c>
      <c r="X14" s="84">
        <v>7.6898796998530403E-2</v>
      </c>
      <c r="Y14" s="84">
        <v>0.61059973073999108</v>
      </c>
    </row>
    <row r="15" spans="2:25" x14ac:dyDescent="0.25">
      <c r="B15" s="9" t="s">
        <v>24</v>
      </c>
      <c r="C15" s="51">
        <v>299.93786907196039</v>
      </c>
      <c r="D15" s="51">
        <v>837.9805623292923</v>
      </c>
      <c r="E15" s="51">
        <v>1892.0931965112691</v>
      </c>
      <c r="F15" s="51"/>
      <c r="G15" s="51">
        <v>626.47666804119945</v>
      </c>
      <c r="H15" s="51">
        <v>993.870395693928</v>
      </c>
      <c r="I15" s="51">
        <v>1832.934179667383</v>
      </c>
      <c r="J15" s="51"/>
      <c r="K15" s="51">
        <v>32.445292943426999</v>
      </c>
      <c r="L15" s="51">
        <v>110.86791940614501</v>
      </c>
      <c r="M15" s="51">
        <v>640.36661982819714</v>
      </c>
      <c r="N15" s="51"/>
      <c r="O15" s="51">
        <v>121.6533445997879</v>
      </c>
      <c r="P15" s="51">
        <v>365.50393439818339</v>
      </c>
      <c r="Q15" s="51">
        <v>961.70061883087726</v>
      </c>
      <c r="S15" s="84">
        <v>0.10817337951961911</v>
      </c>
      <c r="T15" s="84">
        <v>0.13230368864162081</v>
      </c>
      <c r="U15" s="84">
        <v>0.33844348735513419</v>
      </c>
      <c r="V15" s="84"/>
      <c r="W15" s="84">
        <v>0.1941865528370923</v>
      </c>
      <c r="X15" s="84">
        <v>0.36775814631543152</v>
      </c>
      <c r="Y15" s="84">
        <v>0.52467820694215772</v>
      </c>
    </row>
    <row r="16" spans="2:25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S16" s="84"/>
      <c r="T16" s="84"/>
      <c r="U16" s="84"/>
      <c r="V16" s="84"/>
      <c r="W16" s="84"/>
      <c r="X16" s="84"/>
      <c r="Y16" s="84"/>
    </row>
    <row r="17" spans="2:25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S17" s="84"/>
      <c r="T17" s="84"/>
      <c r="U17" s="84"/>
      <c r="V17" s="84"/>
      <c r="W17" s="84"/>
      <c r="X17" s="84"/>
      <c r="Y17" s="84"/>
    </row>
    <row r="18" spans="2:25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S18" s="84"/>
      <c r="T18" s="84"/>
      <c r="U18" s="84"/>
      <c r="V18" s="84"/>
      <c r="W18" s="84"/>
      <c r="X18" s="84"/>
      <c r="Y18" s="84"/>
    </row>
    <row r="19" spans="2:25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S19" s="84"/>
      <c r="T19" s="84"/>
      <c r="U19" s="84"/>
      <c r="V19" s="84"/>
      <c r="W19" s="84"/>
      <c r="X19" s="84"/>
      <c r="Y19" s="84"/>
    </row>
    <row r="20" spans="2:25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S20" s="84"/>
      <c r="T20" s="84"/>
      <c r="U20" s="84"/>
      <c r="V20" s="84"/>
      <c r="W20" s="84"/>
      <c r="X20" s="84"/>
      <c r="Y20" s="84"/>
    </row>
    <row r="21" spans="2:25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S21" s="84"/>
      <c r="T21" s="84"/>
      <c r="U21" s="84"/>
      <c r="V21" s="84"/>
      <c r="W21" s="84"/>
      <c r="X21" s="84"/>
      <c r="Y21" s="84"/>
    </row>
    <row r="22" spans="2:25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S22" s="84"/>
      <c r="T22" s="84"/>
      <c r="U22" s="84"/>
      <c r="V22" s="84"/>
      <c r="W22" s="84"/>
      <c r="X22" s="84"/>
      <c r="Y22" s="84"/>
    </row>
    <row r="23" spans="2:25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S23" s="84"/>
      <c r="T23" s="84"/>
      <c r="U23" s="84"/>
      <c r="V23" s="84"/>
      <c r="W23" s="84"/>
      <c r="X23" s="84"/>
      <c r="Y23" s="84"/>
    </row>
    <row r="24" spans="2:25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S24" s="84"/>
      <c r="T24" s="84"/>
      <c r="U24" s="84"/>
      <c r="V24" s="84"/>
      <c r="W24" s="84"/>
      <c r="X24" s="84"/>
      <c r="Y24" s="84"/>
    </row>
    <row r="25" spans="2:25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S25" s="84"/>
      <c r="T25" s="84"/>
      <c r="U25" s="84"/>
      <c r="V25" s="84"/>
      <c r="W25" s="84"/>
      <c r="X25" s="84"/>
      <c r="Y25" s="84"/>
    </row>
    <row r="26" spans="2:25" ht="15.75" customHeight="1" thickBot="1" x14ac:dyDescent="0.3">
      <c r="B26" s="41" t="s">
        <v>25</v>
      </c>
      <c r="C26" s="43">
        <v>1328.4253121614456</v>
      </c>
      <c r="D26" s="43">
        <v>3328.9907817840576</v>
      </c>
      <c r="E26" s="43">
        <v>10343.217137932777</v>
      </c>
      <c r="F26" s="43"/>
      <c r="G26" s="43">
        <v>3642.4820625074208</v>
      </c>
      <c r="H26" s="43">
        <v>5556.7101186476648</v>
      </c>
      <c r="I26" s="43">
        <v>10503.157223500311</v>
      </c>
      <c r="J26" s="43"/>
      <c r="K26" s="43">
        <v>52.353568197202023</v>
      </c>
      <c r="L26" s="43">
        <v>266.64448894564634</v>
      </c>
      <c r="M26" s="43">
        <v>2662.4364840197718</v>
      </c>
      <c r="N26" s="43"/>
      <c r="O26" s="43">
        <v>561.33597292199727</v>
      </c>
      <c r="P26" s="43">
        <v>1152.1667896767749</v>
      </c>
      <c r="Q26" s="43">
        <v>4350.0593437223315</v>
      </c>
      <c r="R26" s="42"/>
      <c r="S26" s="44">
        <v>3.8746944955913354E-2</v>
      </c>
      <c r="T26" s="44">
        <v>9.3102390317400266E-2</v>
      </c>
      <c r="U26" s="44">
        <v>0.30854005710987764</v>
      </c>
      <c r="V26" s="44"/>
      <c r="W26" s="44">
        <v>0.14657309476100269</v>
      </c>
      <c r="X26" s="44">
        <v>0.21232265084730503</v>
      </c>
      <c r="Y26" s="44">
        <v>0.41717330961315297</v>
      </c>
    </row>
  </sheetData>
  <mergeCells count="7">
    <mergeCell ref="K4:Q4"/>
    <mergeCell ref="W5:Y5"/>
    <mergeCell ref="C5:E5"/>
    <mergeCell ref="G5:I5"/>
    <mergeCell ref="K5:M5"/>
    <mergeCell ref="O5:Q5"/>
    <mergeCell ref="S5:U5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B1:N27"/>
  <sheetViews>
    <sheetView workbookViewId="0"/>
  </sheetViews>
  <sheetFormatPr defaultRowHeight="15" x14ac:dyDescent="0.25"/>
  <sheetData>
    <row r="1" spans="2:14" x14ac:dyDescent="0.25">
      <c r="B1" s="59" t="s">
        <v>0</v>
      </c>
    </row>
    <row r="2" spans="2:14" x14ac:dyDescent="0.25">
      <c r="B2" t="s">
        <v>86</v>
      </c>
      <c r="C2" t="s">
        <v>87</v>
      </c>
    </row>
    <row r="4" spans="2:14" ht="15.75" customHeight="1" thickBot="1" x14ac:dyDescent="0.3"/>
    <row r="5" spans="2:14" ht="15.75" customHeight="1" thickBot="1" x14ac:dyDescent="0.3">
      <c r="B5" s="48"/>
      <c r="C5" s="135" t="s">
        <v>88</v>
      </c>
      <c r="D5" s="135" t="s">
        <v>89</v>
      </c>
      <c r="E5" s="91"/>
      <c r="F5" s="118" t="s">
        <v>90</v>
      </c>
      <c r="G5" s="111"/>
      <c r="H5" s="111"/>
      <c r="I5" s="111"/>
      <c r="J5" s="48"/>
      <c r="K5" s="118" t="s">
        <v>91</v>
      </c>
      <c r="L5" s="111"/>
      <c r="M5" s="111"/>
      <c r="N5" s="111"/>
    </row>
    <row r="6" spans="2:14" ht="54" customHeight="1" thickBot="1" x14ac:dyDescent="0.3">
      <c r="B6" s="92" t="s">
        <v>12</v>
      </c>
      <c r="C6" s="127"/>
      <c r="D6" s="127"/>
      <c r="E6" s="97"/>
      <c r="F6" s="92" t="s">
        <v>92</v>
      </c>
      <c r="G6" s="92" t="s">
        <v>93</v>
      </c>
      <c r="H6" s="92" t="s">
        <v>40</v>
      </c>
      <c r="I6" s="92" t="s">
        <v>94</v>
      </c>
      <c r="J6" s="92"/>
      <c r="K6" s="92" t="s">
        <v>92</v>
      </c>
      <c r="L6" s="92" t="s">
        <v>93</v>
      </c>
      <c r="M6" s="92" t="s">
        <v>40</v>
      </c>
      <c r="N6" s="92" t="s">
        <v>94</v>
      </c>
    </row>
    <row r="7" spans="2:14" x14ac:dyDescent="0.25">
      <c r="B7" s="4" t="s">
        <v>16</v>
      </c>
      <c r="C7" s="51">
        <v>1709.2085950374601</v>
      </c>
      <c r="D7" s="51">
        <v>2385.794921875</v>
      </c>
      <c r="E7" s="51"/>
      <c r="F7" s="51">
        <v>1.0755478051002251E-4</v>
      </c>
      <c r="G7" s="51">
        <v>1.5007247803989151E-4</v>
      </c>
      <c r="H7" s="51">
        <v>2.5762725854991408E-4</v>
      </c>
      <c r="I7" s="84">
        <v>0.41748214500052316</v>
      </c>
      <c r="J7" s="51"/>
      <c r="K7" s="51">
        <v>0.63097107174323241</v>
      </c>
      <c r="L7" s="51">
        <v>2.9537167903060499</v>
      </c>
      <c r="M7" s="51">
        <v>3.5846878620492819</v>
      </c>
      <c r="N7" s="84">
        <v>0.17601841388290948</v>
      </c>
    </row>
    <row r="8" spans="2:14" x14ac:dyDescent="0.25">
      <c r="B8" s="4" t="s">
        <v>17</v>
      </c>
      <c r="C8" s="51">
        <v>15652.475372672079</v>
      </c>
      <c r="D8" s="51">
        <v>19482.938386321071</v>
      </c>
      <c r="E8" s="51"/>
      <c r="F8" s="51">
        <v>6.604150167671035</v>
      </c>
      <c r="G8" s="51">
        <v>11.12823461688534</v>
      </c>
      <c r="H8" s="51">
        <v>17.73238478455637</v>
      </c>
      <c r="I8" s="84">
        <v>0.37243440450394322</v>
      </c>
      <c r="J8" s="51"/>
      <c r="K8" s="51">
        <v>50.774461092885723</v>
      </c>
      <c r="L8" s="51">
        <v>288.18736928896777</v>
      </c>
      <c r="M8" s="51">
        <v>338.96183038185347</v>
      </c>
      <c r="N8" s="84">
        <v>0.14979403738670619</v>
      </c>
    </row>
    <row r="9" spans="2:14" x14ac:dyDescent="0.25">
      <c r="B9" s="4" t="s">
        <v>18</v>
      </c>
      <c r="C9" s="51">
        <v>9592.3901636600494</v>
      </c>
      <c r="D9" s="51">
        <v>12123.30358207226</v>
      </c>
      <c r="E9" s="51"/>
      <c r="F9" s="51">
        <v>3.5555949888375737E-2</v>
      </c>
      <c r="G9" s="51">
        <v>5.3035608305419583E-2</v>
      </c>
      <c r="H9" s="51">
        <v>8.8591558193795328E-2</v>
      </c>
      <c r="I9" s="84">
        <v>0.40134692981239339</v>
      </c>
      <c r="J9" s="51"/>
      <c r="K9" s="51">
        <v>12.39320510064872</v>
      </c>
      <c r="L9" s="51">
        <v>60.219295155586821</v>
      </c>
      <c r="M9" s="51">
        <v>72.612500256235535</v>
      </c>
      <c r="N9" s="84">
        <v>0.1706759174648371</v>
      </c>
    </row>
    <row r="10" spans="2:14" x14ac:dyDescent="0.25">
      <c r="B10" s="4" t="s">
        <v>19</v>
      </c>
      <c r="C10" s="51">
        <v>3121.7728052139282</v>
      </c>
      <c r="D10" s="51">
        <v>5022.4288063049316</v>
      </c>
      <c r="E10" s="51"/>
      <c r="F10" s="51">
        <v>297.39185865708367</v>
      </c>
      <c r="G10" s="51">
        <v>975.12311614477767</v>
      </c>
      <c r="H10" s="51">
        <v>1272.5149748018609</v>
      </c>
      <c r="I10" s="84">
        <v>0.23370401492005197</v>
      </c>
      <c r="J10" s="51"/>
      <c r="K10" s="51">
        <v>318.09737493069167</v>
      </c>
      <c r="L10" s="51">
        <v>1998.8545094544199</v>
      </c>
      <c r="M10" s="51">
        <v>2316.951884385112</v>
      </c>
      <c r="N10" s="84">
        <v>0.13729131669694145</v>
      </c>
    </row>
    <row r="11" spans="2:14" x14ac:dyDescent="0.25">
      <c r="B11" s="4" t="s">
        <v>20</v>
      </c>
      <c r="C11" s="51">
        <v>189.54545402526861</v>
      </c>
      <c r="D11" s="51">
        <v>724.1454479470849</v>
      </c>
      <c r="E11" s="51"/>
      <c r="F11" s="51">
        <v>55.350213920105631</v>
      </c>
      <c r="G11" s="51">
        <v>353.84919221927709</v>
      </c>
      <c r="H11" s="51">
        <v>409.19940613938269</v>
      </c>
      <c r="I11" s="84">
        <v>0.13526464870101029</v>
      </c>
      <c r="J11" s="51"/>
      <c r="K11" s="51">
        <v>32.272989152460681</v>
      </c>
      <c r="L11" s="51">
        <v>454.4652748444604</v>
      </c>
      <c r="M11" s="51">
        <v>486.73826399692109</v>
      </c>
      <c r="N11" s="84">
        <v>6.6304606684188749E-2</v>
      </c>
    </row>
    <row r="12" spans="2:14" x14ac:dyDescent="0.25">
      <c r="B12" s="4" t="s">
        <v>21</v>
      </c>
      <c r="C12" s="51">
        <v>0</v>
      </c>
      <c r="D12" s="51">
        <v>425.04000377655029</v>
      </c>
      <c r="E12" s="51"/>
      <c r="F12" s="51">
        <v>29.82542313701251</v>
      </c>
      <c r="G12" s="51">
        <v>392.36672327526162</v>
      </c>
      <c r="H12" s="51">
        <v>422.19214641227421</v>
      </c>
      <c r="I12" s="84">
        <v>7.0644192201263098E-2</v>
      </c>
      <c r="J12" s="51"/>
      <c r="K12" s="51">
        <v>16.638830956103821</v>
      </c>
      <c r="L12" s="51">
        <v>406.13914778209079</v>
      </c>
      <c r="M12" s="51">
        <v>422.77797873819469</v>
      </c>
      <c r="N12" s="84">
        <v>3.9355954644949516E-2</v>
      </c>
    </row>
    <row r="13" spans="2:14" x14ac:dyDescent="0.25">
      <c r="B13" s="4" t="s">
        <v>22</v>
      </c>
      <c r="C13" s="51">
        <v>5.2941176891326904</v>
      </c>
      <c r="D13" s="51">
        <v>669.39412355422974</v>
      </c>
      <c r="E13" s="51"/>
      <c r="F13" s="51">
        <v>56.504767086916189</v>
      </c>
      <c r="G13" s="51">
        <v>272.43469587693102</v>
      </c>
      <c r="H13" s="51">
        <v>328.93946296384718</v>
      </c>
      <c r="I13" s="84">
        <v>0.17177862022935955</v>
      </c>
      <c r="J13" s="51"/>
      <c r="K13" s="51">
        <v>38.084882047539779</v>
      </c>
      <c r="L13" s="51">
        <v>471.59365816915698</v>
      </c>
      <c r="M13" s="51">
        <v>509.67854021669677</v>
      </c>
      <c r="N13" s="84">
        <v>7.472333842297435E-2</v>
      </c>
    </row>
    <row r="14" spans="2:14" x14ac:dyDescent="0.25">
      <c r="B14" s="4" t="s">
        <v>23</v>
      </c>
      <c r="C14" s="51">
        <v>3226.6782706975941</v>
      </c>
      <c r="D14" s="51">
        <v>6747.5724182128906</v>
      </c>
      <c r="E14" s="51"/>
      <c r="F14" s="51">
        <v>1047.2486474803111</v>
      </c>
      <c r="G14" s="51">
        <v>1912.5127173153439</v>
      </c>
      <c r="H14" s="51">
        <v>2959.761364795655</v>
      </c>
      <c r="I14" s="84">
        <v>0.35382874441724266</v>
      </c>
      <c r="J14" s="51"/>
      <c r="K14" s="51">
        <v>846.16719707112156</v>
      </c>
      <c r="L14" s="51">
        <v>2931.0960595833799</v>
      </c>
      <c r="M14" s="51">
        <v>3777.2632566545021</v>
      </c>
      <c r="N14" s="84">
        <v>0.22401594476646736</v>
      </c>
    </row>
    <row r="15" spans="2:14" x14ac:dyDescent="0.25">
      <c r="B15" s="9" t="s">
        <v>24</v>
      </c>
      <c r="C15" s="51">
        <v>26326.81594419479</v>
      </c>
      <c r="D15" s="51">
        <v>36291.209726929657</v>
      </c>
      <c r="E15" s="51"/>
      <c r="F15" s="51">
        <v>228.78942667910661</v>
      </c>
      <c r="G15" s="51">
        <v>1373.277811979968</v>
      </c>
      <c r="H15" s="51">
        <v>1602.067238659075</v>
      </c>
      <c r="I15" s="84">
        <v>0.14280887915204021</v>
      </c>
      <c r="J15" s="51"/>
      <c r="K15" s="51">
        <v>208.08085980858991</v>
      </c>
      <c r="L15" s="51">
        <v>1724.6184801455311</v>
      </c>
      <c r="M15" s="51">
        <v>1932.6993399541209</v>
      </c>
      <c r="N15" s="84">
        <v>0.10766333671616476</v>
      </c>
    </row>
    <row r="16" spans="2:14" x14ac:dyDescent="0.25">
      <c r="B16" s="9"/>
      <c r="C16" s="51"/>
      <c r="D16" s="51"/>
      <c r="E16" s="51"/>
      <c r="F16" s="51"/>
      <c r="G16" s="51"/>
      <c r="H16" s="51"/>
      <c r="I16" s="84"/>
      <c r="J16" s="51"/>
      <c r="K16" s="51"/>
      <c r="L16" s="51"/>
      <c r="M16" s="51"/>
      <c r="N16" s="84"/>
    </row>
    <row r="17" spans="2:14" x14ac:dyDescent="0.25">
      <c r="B17" s="9"/>
      <c r="C17" s="51"/>
      <c r="D17" s="51"/>
      <c r="E17" s="51"/>
      <c r="F17" s="51"/>
      <c r="G17" s="51"/>
      <c r="H17" s="51"/>
      <c r="I17" s="84"/>
      <c r="J17" s="51"/>
      <c r="K17" s="51"/>
      <c r="L17" s="51"/>
      <c r="M17" s="51"/>
      <c r="N17" s="84"/>
    </row>
    <row r="18" spans="2:14" x14ac:dyDescent="0.25">
      <c r="B18" s="9"/>
      <c r="C18" s="51"/>
      <c r="D18" s="51"/>
      <c r="E18" s="51"/>
      <c r="F18" s="51"/>
      <c r="G18" s="51"/>
      <c r="H18" s="51"/>
      <c r="I18" s="84"/>
      <c r="J18" s="51"/>
      <c r="K18" s="51"/>
      <c r="L18" s="51"/>
      <c r="M18" s="51"/>
      <c r="N18" s="84"/>
    </row>
    <row r="19" spans="2:14" x14ac:dyDescent="0.25">
      <c r="B19" s="9"/>
      <c r="C19" s="51"/>
      <c r="D19" s="51"/>
      <c r="E19" s="51"/>
      <c r="F19" s="51"/>
      <c r="G19" s="51"/>
      <c r="H19" s="51"/>
      <c r="I19" s="84"/>
      <c r="J19" s="51"/>
      <c r="K19" s="51"/>
      <c r="L19" s="51"/>
      <c r="M19" s="51"/>
      <c r="N19" s="84"/>
    </row>
    <row r="20" spans="2:14" x14ac:dyDescent="0.25">
      <c r="B20" s="9"/>
      <c r="C20" s="51"/>
      <c r="D20" s="51"/>
      <c r="E20" s="51"/>
      <c r="F20" s="51"/>
      <c r="G20" s="51"/>
      <c r="H20" s="51"/>
      <c r="I20" s="84"/>
      <c r="J20" s="51"/>
      <c r="K20" s="51"/>
      <c r="L20" s="51"/>
      <c r="M20" s="51"/>
      <c r="N20" s="84"/>
    </row>
    <row r="21" spans="2:14" x14ac:dyDescent="0.25">
      <c r="B21" s="9"/>
      <c r="C21" s="51"/>
      <c r="D21" s="51"/>
      <c r="E21" s="51"/>
      <c r="F21" s="51"/>
      <c r="G21" s="51"/>
      <c r="H21" s="51"/>
      <c r="I21" s="84"/>
      <c r="J21" s="51"/>
      <c r="K21" s="51"/>
      <c r="L21" s="51"/>
      <c r="M21" s="51"/>
      <c r="N21" s="84"/>
    </row>
    <row r="22" spans="2:14" x14ac:dyDescent="0.25">
      <c r="B22" s="9"/>
      <c r="C22" s="51"/>
      <c r="D22" s="51"/>
      <c r="E22" s="51"/>
      <c r="F22" s="51"/>
      <c r="G22" s="51"/>
      <c r="H22" s="51"/>
      <c r="I22" s="84"/>
      <c r="J22" s="51"/>
      <c r="K22" s="51"/>
      <c r="L22" s="51"/>
      <c r="M22" s="51"/>
      <c r="N22" s="84"/>
    </row>
    <row r="23" spans="2:14" x14ac:dyDescent="0.25">
      <c r="B23" s="9"/>
      <c r="C23" s="51"/>
      <c r="D23" s="51"/>
      <c r="E23" s="51"/>
      <c r="F23" s="51"/>
      <c r="G23" s="51"/>
      <c r="H23" s="51"/>
      <c r="I23" s="84"/>
      <c r="J23" s="51"/>
      <c r="K23" s="51"/>
      <c r="L23" s="51"/>
      <c r="M23" s="51"/>
      <c r="N23" s="84"/>
    </row>
    <row r="24" spans="2:14" x14ac:dyDescent="0.25">
      <c r="B24" s="9"/>
      <c r="C24" s="51"/>
      <c r="D24" s="51"/>
      <c r="E24" s="51"/>
      <c r="F24" s="51"/>
      <c r="G24" s="51"/>
      <c r="H24" s="51"/>
      <c r="I24" s="84"/>
      <c r="J24" s="51"/>
      <c r="K24" s="51"/>
      <c r="L24" s="51"/>
      <c r="M24" s="51"/>
      <c r="N24" s="84"/>
    </row>
    <row r="25" spans="2:14" x14ac:dyDescent="0.25">
      <c r="B25" s="9"/>
      <c r="C25" s="51"/>
      <c r="D25" s="51"/>
      <c r="E25" s="51"/>
      <c r="F25" s="51"/>
      <c r="G25" s="51"/>
      <c r="H25" s="51"/>
      <c r="I25" s="84"/>
      <c r="J25" s="51"/>
      <c r="K25" s="51"/>
      <c r="L25" s="51"/>
      <c r="M25" s="51"/>
      <c r="N25" s="84"/>
    </row>
    <row r="26" spans="2:14" ht="15.75" customHeight="1" thickBot="1" x14ac:dyDescent="0.3">
      <c r="B26" s="19"/>
      <c r="C26" s="40"/>
      <c r="D26" s="40"/>
      <c r="E26" s="51"/>
      <c r="F26" s="40"/>
      <c r="G26" s="40"/>
      <c r="H26" s="40"/>
      <c r="I26" s="84"/>
      <c r="K26" s="40"/>
      <c r="L26" s="40"/>
      <c r="M26" s="40"/>
      <c r="N26" s="84"/>
    </row>
    <row r="27" spans="2:14" ht="15.75" customHeight="1" thickBot="1" x14ac:dyDescent="0.3">
      <c r="B27" s="45" t="s">
        <v>25</v>
      </c>
      <c r="C27" s="46">
        <v>59824.180723190308</v>
      </c>
      <c r="D27" s="46">
        <v>83871.827416993678</v>
      </c>
      <c r="E27" s="51"/>
      <c r="F27" s="46">
        <v>1721.7501506328756</v>
      </c>
      <c r="G27" s="46">
        <v>5290.7456771092284</v>
      </c>
      <c r="H27" s="46">
        <v>7012.4958277421038</v>
      </c>
      <c r="I27" s="47">
        <v>0.25547695321531416</v>
      </c>
      <c r="K27" s="46">
        <v>1523.140771231785</v>
      </c>
      <c r="L27" s="46">
        <v>8338.127511213901</v>
      </c>
      <c r="M27" s="46">
        <v>9861.2682824456861</v>
      </c>
      <c r="N27" s="47">
        <v>0.12731587407401546</v>
      </c>
    </row>
  </sheetData>
  <mergeCells count="4">
    <mergeCell ref="C5:C6"/>
    <mergeCell ref="F5:I5"/>
    <mergeCell ref="K5:N5"/>
    <mergeCell ref="D5:D6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K28"/>
  <sheetViews>
    <sheetView workbookViewId="0"/>
  </sheetViews>
  <sheetFormatPr defaultRowHeight="15" x14ac:dyDescent="0.25"/>
  <cols>
    <col min="1" max="1" width="6" style="95" customWidth="1"/>
    <col min="3" max="3" width="16" style="95" customWidth="1"/>
    <col min="6" max="6" width="4.7109375" style="95" customWidth="1"/>
    <col min="10" max="10" width="3.28515625" style="95" customWidth="1"/>
    <col min="14" max="14" width="3.28515625" style="95" customWidth="1"/>
    <col min="18" max="18" width="4.5703125" style="95" customWidth="1"/>
    <col min="22" max="22" width="3.5703125" style="95" customWidth="1"/>
    <col min="26" max="26" width="3.5703125" style="95" customWidth="1"/>
  </cols>
  <sheetData>
    <row r="1" spans="2:37" x14ac:dyDescent="0.25">
      <c r="B1" s="59" t="s">
        <v>95</v>
      </c>
    </row>
    <row r="2" spans="2:37" x14ac:dyDescent="0.25">
      <c r="B2" t="s">
        <v>96</v>
      </c>
    </row>
    <row r="3" spans="2:37" ht="15.75" customHeight="1" thickBot="1" x14ac:dyDescent="0.3">
      <c r="AE3" s="30"/>
      <c r="AF3" s="30" t="s">
        <v>97</v>
      </c>
      <c r="AJ3" s="30" t="s">
        <v>97</v>
      </c>
    </row>
    <row r="4" spans="2:37" ht="15.75" customHeight="1" thickBot="1" x14ac:dyDescent="0.3">
      <c r="D4" s="51"/>
      <c r="E4" s="51"/>
      <c r="G4" s="118" t="s">
        <v>3</v>
      </c>
      <c r="H4" s="111"/>
      <c r="I4" s="111"/>
      <c r="J4" s="111"/>
      <c r="K4" s="111"/>
      <c r="L4" s="111"/>
      <c r="M4" s="111"/>
      <c r="N4" s="111"/>
      <c r="O4" s="111"/>
      <c r="P4" s="111"/>
      <c r="Q4" s="111"/>
      <c r="S4" s="118" t="s">
        <v>4</v>
      </c>
      <c r="T4" s="111"/>
      <c r="U4" s="111"/>
      <c r="V4" s="111"/>
      <c r="W4" s="111"/>
      <c r="X4" s="111"/>
      <c r="Y4" s="111"/>
      <c r="Z4" s="111"/>
      <c r="AA4" s="111"/>
      <c r="AB4" s="111"/>
      <c r="AC4" s="111"/>
      <c r="AE4" s="118" t="s">
        <v>98</v>
      </c>
      <c r="AF4" s="111"/>
      <c r="AG4" s="111"/>
      <c r="AI4" s="118" t="s">
        <v>99</v>
      </c>
      <c r="AJ4" s="111"/>
      <c r="AK4" s="111"/>
    </row>
    <row r="5" spans="2:37" ht="21.75" customHeight="1" thickBot="1" x14ac:dyDescent="0.3">
      <c r="B5" s="136" t="s">
        <v>12</v>
      </c>
      <c r="C5" s="135" t="s">
        <v>100</v>
      </c>
      <c r="D5" s="118" t="s">
        <v>101</v>
      </c>
      <c r="E5" s="111"/>
      <c r="F5" s="33"/>
      <c r="G5" s="118" t="s">
        <v>13</v>
      </c>
      <c r="H5" s="111"/>
      <c r="I5" s="111"/>
      <c r="K5" s="118" t="s">
        <v>14</v>
      </c>
      <c r="L5" s="111"/>
      <c r="M5" s="111"/>
      <c r="O5" s="118" t="s">
        <v>15</v>
      </c>
      <c r="P5" s="111"/>
      <c r="Q5" s="111"/>
      <c r="S5" s="118" t="s">
        <v>13</v>
      </c>
      <c r="T5" s="111"/>
      <c r="U5" s="111"/>
      <c r="W5" s="118" t="s">
        <v>14</v>
      </c>
      <c r="X5" s="111"/>
      <c r="Y5" s="111"/>
      <c r="AA5" s="118" t="s">
        <v>15</v>
      </c>
      <c r="AB5" s="111"/>
      <c r="AC5" s="111"/>
      <c r="AE5" s="100" t="s">
        <v>13</v>
      </c>
      <c r="AF5" s="100" t="s">
        <v>14</v>
      </c>
      <c r="AG5" s="100" t="s">
        <v>15</v>
      </c>
      <c r="AI5" s="100" t="s">
        <v>13</v>
      </c>
      <c r="AJ5" s="100" t="s">
        <v>14</v>
      </c>
      <c r="AK5" s="100" t="s">
        <v>15</v>
      </c>
    </row>
    <row r="6" spans="2:37" ht="25.5" customHeight="1" thickBot="1" x14ac:dyDescent="0.3">
      <c r="B6" s="127"/>
      <c r="C6" s="127"/>
      <c r="D6" s="92" t="s">
        <v>92</v>
      </c>
      <c r="E6" s="92" t="s">
        <v>93</v>
      </c>
      <c r="F6" s="94"/>
      <c r="G6" s="92" t="s">
        <v>92</v>
      </c>
      <c r="H6" s="92" t="s">
        <v>93</v>
      </c>
      <c r="I6" s="92" t="s">
        <v>102</v>
      </c>
      <c r="K6" s="92" t="s">
        <v>92</v>
      </c>
      <c r="L6" s="92" t="s">
        <v>93</v>
      </c>
      <c r="M6" s="92" t="s">
        <v>102</v>
      </c>
      <c r="O6" s="92" t="s">
        <v>92</v>
      </c>
      <c r="P6" s="92" t="s">
        <v>93</v>
      </c>
      <c r="Q6" s="92" t="s">
        <v>102</v>
      </c>
      <c r="S6" s="92" t="s">
        <v>92</v>
      </c>
      <c r="T6" s="92" t="s">
        <v>93</v>
      </c>
      <c r="U6" s="92" t="s">
        <v>102</v>
      </c>
      <c r="W6" s="92" t="s">
        <v>92</v>
      </c>
      <c r="X6" s="92" t="s">
        <v>93</v>
      </c>
      <c r="Y6" s="92" t="s">
        <v>102</v>
      </c>
      <c r="AA6" s="92" t="s">
        <v>92</v>
      </c>
      <c r="AB6" s="92" t="s">
        <v>93</v>
      </c>
      <c r="AC6" s="92" t="s">
        <v>102</v>
      </c>
      <c r="AE6" s="92" t="s">
        <v>103</v>
      </c>
      <c r="AF6" s="92" t="s">
        <v>103</v>
      </c>
      <c r="AG6" s="92" t="s">
        <v>103</v>
      </c>
      <c r="AI6" s="92" t="s">
        <v>103</v>
      </c>
      <c r="AJ6" s="92" t="s">
        <v>103</v>
      </c>
      <c r="AK6" s="92" t="s">
        <v>103</v>
      </c>
    </row>
    <row r="7" spans="2:37" x14ac:dyDescent="0.25">
      <c r="B7" t="s">
        <v>16</v>
      </c>
      <c r="D7" s="51">
        <v>76.263254631790915</v>
      </c>
      <c r="E7" s="51">
        <v>2.2170318002026761</v>
      </c>
      <c r="F7" s="51"/>
      <c r="G7" s="51">
        <v>0</v>
      </c>
      <c r="H7" s="51">
        <v>0</v>
      </c>
      <c r="I7" s="84" t="s">
        <v>129</v>
      </c>
      <c r="K7" s="51">
        <v>5.752115014476436E-9</v>
      </c>
      <c r="L7" s="51">
        <v>1.523716355462154E-7</v>
      </c>
      <c r="M7" s="84">
        <v>3.7750562917149885E-2</v>
      </c>
      <c r="O7" s="51">
        <v>6.0224867267802378E-5</v>
      </c>
      <c r="P7" s="51">
        <v>8.6263028054609143E-5</v>
      </c>
      <c r="Q7" s="84">
        <v>0.69815387456230715</v>
      </c>
      <c r="S7" s="51">
        <v>0</v>
      </c>
      <c r="T7" s="51">
        <v>0</v>
      </c>
      <c r="U7" s="84" t="s">
        <v>129</v>
      </c>
      <c r="W7" s="51">
        <v>1.290672184651516E-8</v>
      </c>
      <c r="X7" s="51">
        <v>1.8309510488931931E-7</v>
      </c>
      <c r="Y7" s="84">
        <v>7.0491900121072329E-2</v>
      </c>
      <c r="AA7" s="51">
        <v>4.7329913242220128E-5</v>
      </c>
      <c r="AB7" s="51">
        <v>6.3809449985282365E-5</v>
      </c>
      <c r="AC7" s="84">
        <v>0.74173830448525668</v>
      </c>
      <c r="AE7" s="51">
        <v>0</v>
      </c>
      <c r="AF7" s="51">
        <v>3.6921993162410351</v>
      </c>
      <c r="AG7" s="51">
        <v>107.90407519021905</v>
      </c>
      <c r="AI7" s="51">
        <v>0</v>
      </c>
      <c r="AJ7" s="51">
        <v>7.9779132826210279</v>
      </c>
      <c r="AK7" s="51">
        <v>176.21544535169724</v>
      </c>
    </row>
    <row r="8" spans="2:37" x14ac:dyDescent="0.25">
      <c r="B8" t="s">
        <v>17</v>
      </c>
      <c r="D8" s="51">
        <v>441.07552878476599</v>
      </c>
      <c r="E8" s="51">
        <v>15.297258890415829</v>
      </c>
      <c r="F8" s="51"/>
      <c r="G8" s="51">
        <v>2.3871223478449281E-2</v>
      </c>
      <c r="H8" s="51">
        <v>5.977511666110237E-2</v>
      </c>
      <c r="I8" s="84">
        <v>0.39935051258516518</v>
      </c>
      <c r="K8" s="51">
        <v>4.6364817265065347E-2</v>
      </c>
      <c r="L8" s="51">
        <v>0.1346009770725482</v>
      </c>
      <c r="M8" s="84">
        <v>0.34446122363640275</v>
      </c>
      <c r="O8" s="51">
        <v>3.3272197964216379</v>
      </c>
      <c r="P8" s="51">
        <v>5.81081988104392</v>
      </c>
      <c r="Q8" s="84">
        <v>0.57259042003275784</v>
      </c>
      <c r="S8" s="51">
        <v>2.094689540428642E-2</v>
      </c>
      <c r="T8" s="51">
        <v>7.298560682950983E-2</v>
      </c>
      <c r="U8" s="84">
        <v>0.28700035958072062</v>
      </c>
      <c r="W8" s="51">
        <v>7.2768420499293551E-2</v>
      </c>
      <c r="X8" s="51">
        <v>0.17215237913237461</v>
      </c>
      <c r="Y8" s="84">
        <v>0.42269773363596158</v>
      </c>
      <c r="AA8" s="51">
        <v>3.276930371249398</v>
      </c>
      <c r="AB8" s="51">
        <v>5.3174147358414201</v>
      </c>
      <c r="AC8" s="84">
        <v>0.61626383008299634</v>
      </c>
      <c r="AE8" s="51">
        <v>447.6248623106689</v>
      </c>
      <c r="AF8" s="51">
        <v>1021.4899112185145</v>
      </c>
      <c r="AG8" s="51">
        <v>2511.4920569490573</v>
      </c>
      <c r="AI8" s="51">
        <v>992.56888570878994</v>
      </c>
      <c r="AJ8" s="51">
        <v>2075.4789607783691</v>
      </c>
      <c r="AK8" s="51">
        <v>4135.7300550048849</v>
      </c>
    </row>
    <row r="9" spans="2:37" x14ac:dyDescent="0.25">
      <c r="B9" t="s">
        <v>18</v>
      </c>
      <c r="D9" s="51">
        <v>267.22325955539048</v>
      </c>
      <c r="E9" s="51">
        <v>10.81951279195891</v>
      </c>
      <c r="F9" s="51"/>
      <c r="G9" s="51">
        <v>1.4948847714340839E-4</v>
      </c>
      <c r="H9" s="51">
        <v>4.1342206558742702E-4</v>
      </c>
      <c r="I9" s="84">
        <v>0.36158804666364819</v>
      </c>
      <c r="K9" s="51">
        <v>1.148055027993753E-3</v>
      </c>
      <c r="L9" s="51">
        <v>3.9692759846946379E-3</v>
      </c>
      <c r="M9" s="84">
        <v>0.28923537502068514</v>
      </c>
      <c r="O9" s="51">
        <v>7.9552464720988678E-3</v>
      </c>
      <c r="P9" s="51">
        <v>1.3966538668883021E-2</v>
      </c>
      <c r="Q9" s="84">
        <v>0.56959327294334494</v>
      </c>
      <c r="S9" s="51">
        <v>4.3764708121161629E-3</v>
      </c>
      <c r="T9" s="51">
        <v>5.105753023212159E-3</v>
      </c>
      <c r="U9" s="84">
        <v>0.85716461258888188</v>
      </c>
      <c r="W9" s="51">
        <v>6.8371258880710623E-3</v>
      </c>
      <c r="X9" s="51">
        <v>7.8100888480732503E-3</v>
      </c>
      <c r="Y9" s="84">
        <v>0.87542229302010843</v>
      </c>
      <c r="AA9" s="51">
        <v>2.7600703416276871E-2</v>
      </c>
      <c r="AB9" s="51">
        <v>3.9069069636536558E-2</v>
      </c>
      <c r="AC9" s="84">
        <v>0.70645919324542306</v>
      </c>
      <c r="AE9" s="51">
        <v>58.016211624664457</v>
      </c>
      <c r="AF9" s="51">
        <v>468.99523452517042</v>
      </c>
      <c r="AG9" s="51">
        <v>1255.1082786538591</v>
      </c>
      <c r="AI9" s="51">
        <v>227.08046664937697</v>
      </c>
      <c r="AJ9" s="51">
        <v>677.70911540400141</v>
      </c>
      <c r="AK9" s="51">
        <v>2255.5101543676124</v>
      </c>
    </row>
    <row r="10" spans="2:37" x14ac:dyDescent="0.25">
      <c r="B10" t="s">
        <v>19</v>
      </c>
      <c r="D10" s="51">
        <v>130.06798311490999</v>
      </c>
      <c r="E10" s="51">
        <v>3.102426844350703</v>
      </c>
      <c r="F10" s="51"/>
      <c r="G10" s="51">
        <v>0.47519109011053179</v>
      </c>
      <c r="H10" s="51">
        <v>0.7008766283056973</v>
      </c>
      <c r="I10" s="84">
        <v>0.67799534314514254</v>
      </c>
      <c r="K10" s="51">
        <v>1.076739093902439</v>
      </c>
      <c r="L10" s="51">
        <v>2.6385080512739041</v>
      </c>
      <c r="M10" s="84">
        <v>0.40808634007486777</v>
      </c>
      <c r="O10" s="51">
        <v>180.20446509183751</v>
      </c>
      <c r="P10" s="51">
        <v>488.4566407759354</v>
      </c>
      <c r="Q10" s="84">
        <v>0.36892622609362952</v>
      </c>
      <c r="S10" s="51">
        <v>10.668060221595869</v>
      </c>
      <c r="T10" s="51">
        <v>40.905738435066702</v>
      </c>
      <c r="U10" s="84">
        <v>0.26079617749793771</v>
      </c>
      <c r="W10" s="51">
        <v>10.44784242806986</v>
      </c>
      <c r="X10" s="51">
        <v>55.296432418133698</v>
      </c>
      <c r="Y10" s="84">
        <v>0.18894243210966419</v>
      </c>
      <c r="AA10" s="51">
        <v>117.1873935652462</v>
      </c>
      <c r="AB10" s="51">
        <v>486.66647536884233</v>
      </c>
      <c r="AC10" s="84">
        <v>0.24079610882674915</v>
      </c>
      <c r="AE10" s="51">
        <v>145.9760723958947</v>
      </c>
      <c r="AF10" s="51">
        <v>461.83508876002071</v>
      </c>
      <c r="AG10" s="51">
        <v>1797.5094870965318</v>
      </c>
      <c r="AI10" s="51">
        <v>884.35052231269754</v>
      </c>
      <c r="AJ10" s="51">
        <v>1371.1540412335162</v>
      </c>
      <c r="AK10" s="51">
        <v>3001.0485723932675</v>
      </c>
    </row>
    <row r="11" spans="2:37" x14ac:dyDescent="0.25">
      <c r="B11" t="s">
        <v>20</v>
      </c>
      <c r="D11" s="51">
        <v>13.860000601700451</v>
      </c>
      <c r="E11" s="51">
        <v>0.89935659374896204</v>
      </c>
      <c r="F11" s="51"/>
      <c r="G11" s="51">
        <v>2.762739185123058</v>
      </c>
      <c r="H11" s="51">
        <v>3.1827253797603792</v>
      </c>
      <c r="I11" s="84">
        <v>0.86804196261854638</v>
      </c>
      <c r="K11" s="51">
        <v>2.3020030513833789</v>
      </c>
      <c r="L11" s="51">
        <v>7.4692825999732673</v>
      </c>
      <c r="M11" s="84">
        <v>0.30819600417737814</v>
      </c>
      <c r="O11" s="51">
        <v>9.2610934688527848</v>
      </c>
      <c r="P11" s="51">
        <v>22.699819892993251</v>
      </c>
      <c r="Q11" s="84">
        <v>0.40798092286676713</v>
      </c>
      <c r="S11" s="51">
        <v>94.913314214488636</v>
      </c>
      <c r="T11" s="51">
        <v>100.1022160851001</v>
      </c>
      <c r="U11" s="84">
        <v>0.94816396605845166</v>
      </c>
      <c r="W11" s="51">
        <v>37.448344635862568</v>
      </c>
      <c r="X11" s="51">
        <v>223.20279855824541</v>
      </c>
      <c r="Y11" s="84">
        <v>0.16777721819688707</v>
      </c>
      <c r="AA11" s="51">
        <v>46.089120451252853</v>
      </c>
      <c r="AB11" s="51">
        <v>331.14937232628392</v>
      </c>
      <c r="AC11" s="84">
        <v>0.13917924750236549</v>
      </c>
      <c r="AE11" s="51">
        <v>57.52137427539099</v>
      </c>
      <c r="AF11" s="51">
        <v>54.47367623181384</v>
      </c>
      <c r="AG11" s="51">
        <v>75.170055061230386</v>
      </c>
      <c r="AI11" s="51">
        <v>432.85734496245851</v>
      </c>
      <c r="AJ11" s="51">
        <v>307.16360991382805</v>
      </c>
      <c r="AK11" s="51">
        <v>230.59523354987311</v>
      </c>
    </row>
    <row r="12" spans="2:37" x14ac:dyDescent="0.25">
      <c r="B12" t="s">
        <v>21</v>
      </c>
      <c r="D12" s="51">
        <v>0</v>
      </c>
      <c r="E12" s="51">
        <v>0</v>
      </c>
      <c r="F12" s="51"/>
      <c r="G12" s="51">
        <v>0</v>
      </c>
      <c r="H12" s="51">
        <v>0</v>
      </c>
      <c r="I12" s="84" t="s">
        <v>129</v>
      </c>
      <c r="K12" s="51">
        <v>0</v>
      </c>
      <c r="L12" s="51">
        <v>0</v>
      </c>
      <c r="M12" s="84" t="s">
        <v>129</v>
      </c>
      <c r="O12" s="51">
        <v>0</v>
      </c>
      <c r="P12" s="51">
        <v>0</v>
      </c>
      <c r="Q12" s="84" t="s">
        <v>129</v>
      </c>
      <c r="S12" s="51">
        <v>10.65427951266666</v>
      </c>
      <c r="T12" s="51">
        <v>132.95033049963331</v>
      </c>
      <c r="U12" s="84">
        <v>8.0137292420616027E-2</v>
      </c>
      <c r="W12" s="51">
        <v>40.002097307313903</v>
      </c>
      <c r="X12" s="51">
        <v>250.58036680089509</v>
      </c>
      <c r="Y12" s="84">
        <v>0.15963779532296149</v>
      </c>
      <c r="AA12" s="51">
        <v>29.82542313701251</v>
      </c>
      <c r="AB12" s="51">
        <v>392.36672327526162</v>
      </c>
      <c r="AC12" s="84">
        <v>7.6014150456099536E-2</v>
      </c>
      <c r="AE12" s="51">
        <v>0</v>
      </c>
      <c r="AF12" s="51">
        <v>0</v>
      </c>
      <c r="AG12" s="51">
        <v>0</v>
      </c>
      <c r="AI12" s="51">
        <v>292.08967327691698</v>
      </c>
      <c r="AJ12" s="51">
        <v>174.4596369756552</v>
      </c>
      <c r="AK12" s="51">
        <v>32.673280501288673</v>
      </c>
    </row>
    <row r="13" spans="2:37" x14ac:dyDescent="0.25">
      <c r="B13" t="s">
        <v>22</v>
      </c>
      <c r="D13" s="51">
        <v>0.3956501353677595</v>
      </c>
      <c r="E13" s="51">
        <v>5.9001829649787396E-3</v>
      </c>
      <c r="F13" s="51"/>
      <c r="G13" s="51">
        <v>3.1786589652827373E-2</v>
      </c>
      <c r="H13" s="51">
        <v>5.4054563380156531E-2</v>
      </c>
      <c r="I13" s="84">
        <v>0.58804636769106255</v>
      </c>
      <c r="K13" s="51">
        <v>0.33989535434414858</v>
      </c>
      <c r="L13" s="51">
        <v>0.41501866570872997</v>
      </c>
      <c r="M13" s="84">
        <v>0.81898811409772898</v>
      </c>
      <c r="O13" s="51">
        <v>0.42856045808998999</v>
      </c>
      <c r="P13" s="51">
        <v>4.3777102306557989</v>
      </c>
      <c r="Q13" s="84">
        <v>9.789603137478331E-2</v>
      </c>
      <c r="S13" s="51">
        <v>14.079302484256671</v>
      </c>
      <c r="T13" s="51">
        <v>17.730506540992849</v>
      </c>
      <c r="U13" s="84">
        <v>0.79407220835487069</v>
      </c>
      <c r="W13" s="51">
        <v>34.541239619903749</v>
      </c>
      <c r="X13" s="51">
        <v>75.977918962939086</v>
      </c>
      <c r="Y13" s="84">
        <v>0.45462208088053135</v>
      </c>
      <c r="AA13" s="51">
        <v>56.076206628826199</v>
      </c>
      <c r="AB13" s="51">
        <v>268.05698564627522</v>
      </c>
      <c r="AC13" s="84">
        <v>0.20919509519078039</v>
      </c>
      <c r="AE13" s="51">
        <v>5.2400631257525339</v>
      </c>
      <c r="AF13" s="51">
        <v>4.8790990234239606</v>
      </c>
      <c r="AG13" s="51">
        <v>0.91640745847689153</v>
      </c>
      <c r="AI13" s="51">
        <v>271.64955907384973</v>
      </c>
      <c r="AJ13" s="51">
        <v>593.00118592558192</v>
      </c>
      <c r="AK13" s="51">
        <v>396.95942767729872</v>
      </c>
    </row>
    <row r="14" spans="2:37" x14ac:dyDescent="0.25">
      <c r="B14" t="s">
        <v>23</v>
      </c>
      <c r="D14" s="51">
        <v>215.27626687281369</v>
      </c>
      <c r="E14" s="51">
        <v>8.7796461513862596</v>
      </c>
      <c r="F14" s="51"/>
      <c r="G14" s="51">
        <v>3.897320265551131</v>
      </c>
      <c r="H14" s="51">
        <v>8.7193723012089563</v>
      </c>
      <c r="I14" s="84">
        <v>0.44697257221265352</v>
      </c>
      <c r="K14" s="51">
        <v>55.548587768201699</v>
      </c>
      <c r="L14" s="51">
        <v>85.800451671239642</v>
      </c>
      <c r="M14" s="84">
        <v>0.64741602970863632</v>
      </c>
      <c r="O14" s="51">
        <v>479.55687847958569</v>
      </c>
      <c r="P14" s="51">
        <v>827.92458784312214</v>
      </c>
      <c r="Q14" s="84">
        <v>0.57922772861343463</v>
      </c>
      <c r="S14" s="51">
        <v>4.7224619295808523</v>
      </c>
      <c r="T14" s="51">
        <v>12.85300367275851</v>
      </c>
      <c r="U14" s="84">
        <v>0.367420880738558</v>
      </c>
      <c r="W14" s="51">
        <v>16.996138749953829</v>
      </c>
      <c r="X14" s="51">
        <v>41.910107586904687</v>
      </c>
      <c r="Y14" s="84">
        <v>0.40553794128804566</v>
      </c>
      <c r="AA14" s="51">
        <v>567.69176900072534</v>
      </c>
      <c r="AB14" s="51">
        <v>1084.5881294722219</v>
      </c>
      <c r="AC14" s="84">
        <v>0.52341691152103365</v>
      </c>
      <c r="AE14" s="51">
        <v>301.39164194573164</v>
      </c>
      <c r="AF14" s="51">
        <v>379.18317898595637</v>
      </c>
      <c r="AG14" s="51">
        <v>1353.739949586688</v>
      </c>
      <c r="AI14" s="51">
        <v>626.55928156683069</v>
      </c>
      <c r="AJ14" s="51">
        <v>1103.2960605231115</v>
      </c>
      <c r="AK14" s="51">
        <v>2975.1469512792555</v>
      </c>
    </row>
    <row r="15" spans="2:37" x14ac:dyDescent="0.25">
      <c r="B15" t="s">
        <v>24</v>
      </c>
      <c r="D15" s="51">
        <v>655.83678509226661</v>
      </c>
      <c r="E15" s="51">
        <v>14.90697568707753</v>
      </c>
      <c r="F15" s="51"/>
      <c r="G15" s="51">
        <v>10.86546342950032</v>
      </c>
      <c r="H15" s="51">
        <v>21.579829513926679</v>
      </c>
      <c r="I15" s="84">
        <v>0.503500892928196</v>
      </c>
      <c r="K15" s="51">
        <v>37.57010873127274</v>
      </c>
      <c r="L15" s="51">
        <v>73.297810674872281</v>
      </c>
      <c r="M15" s="84">
        <v>0.51256795237613284</v>
      </c>
      <c r="O15" s="51">
        <v>150.32866586663761</v>
      </c>
      <c r="P15" s="51">
        <v>490.03795396155948</v>
      </c>
      <c r="Q15" s="84">
        <v>0.30676943418637731</v>
      </c>
      <c r="S15" s="51">
        <v>24.62633626533928</v>
      </c>
      <c r="T15" s="51">
        <v>97.027008334448638</v>
      </c>
      <c r="U15" s="84">
        <v>0.25380908561514315</v>
      </c>
      <c r="W15" s="51">
        <v>112.8167466995377</v>
      </c>
      <c r="X15" s="51">
        <v>252.68718769864569</v>
      </c>
      <c r="Y15" s="84">
        <v>0.44646801338452807</v>
      </c>
      <c r="AA15" s="51">
        <v>78.460760812468976</v>
      </c>
      <c r="AB15" s="51">
        <v>883.23985801840831</v>
      </c>
      <c r="AC15" s="84">
        <v>8.8832903203099917E-2</v>
      </c>
      <c r="AE15" s="51">
        <v>278.35803955803374</v>
      </c>
      <c r="AF15" s="51">
        <v>764.68275165442003</v>
      </c>
      <c r="AG15" s="51">
        <v>1402.0552425497096</v>
      </c>
      <c r="AI15" s="51">
        <v>807.80769926478456</v>
      </c>
      <c r="AJ15" s="51">
        <v>1505.8659596497023</v>
      </c>
      <c r="AK15" s="51">
        <v>2351.7495641986843</v>
      </c>
    </row>
    <row r="16" spans="2:37" x14ac:dyDescent="0.25">
      <c r="D16" s="51"/>
      <c r="E16" s="51"/>
      <c r="F16" s="51"/>
      <c r="G16" s="51"/>
      <c r="H16" s="51"/>
      <c r="I16" s="84"/>
      <c r="K16" s="51"/>
      <c r="L16" s="51"/>
      <c r="M16" s="84"/>
      <c r="O16" s="51"/>
      <c r="P16" s="51"/>
      <c r="Q16" s="84"/>
      <c r="S16" s="51"/>
      <c r="T16" s="51"/>
      <c r="U16" s="84"/>
      <c r="W16" s="51"/>
      <c r="X16" s="51"/>
      <c r="Y16" s="84"/>
      <c r="AA16" s="51"/>
      <c r="AB16" s="51"/>
      <c r="AC16" s="84"/>
      <c r="AE16" s="51"/>
      <c r="AF16" s="51"/>
      <c r="AG16" s="51"/>
      <c r="AI16" s="51"/>
      <c r="AJ16" s="51"/>
      <c r="AK16" s="51"/>
    </row>
    <row r="17" spans="2:37" x14ac:dyDescent="0.25">
      <c r="D17" s="51"/>
      <c r="E17" s="51"/>
      <c r="F17" s="51"/>
      <c r="G17" s="51"/>
      <c r="H17" s="51"/>
      <c r="I17" s="84"/>
      <c r="K17" s="51"/>
      <c r="L17" s="51"/>
      <c r="M17" s="84"/>
      <c r="O17" s="51"/>
      <c r="P17" s="51"/>
      <c r="Q17" s="84"/>
      <c r="S17" s="51"/>
      <c r="T17" s="51"/>
      <c r="U17" s="84"/>
      <c r="W17" s="51"/>
      <c r="X17" s="51"/>
      <c r="Y17" s="84"/>
      <c r="AA17" s="51"/>
      <c r="AB17" s="51"/>
      <c r="AC17" s="84"/>
      <c r="AE17" s="51"/>
      <c r="AF17" s="51"/>
      <c r="AG17" s="51"/>
      <c r="AI17" s="51"/>
      <c r="AJ17" s="51"/>
      <c r="AK17" s="51"/>
    </row>
    <row r="18" spans="2:37" x14ac:dyDescent="0.25">
      <c r="D18" s="51"/>
      <c r="E18" s="51"/>
      <c r="F18" s="51"/>
      <c r="G18" s="51"/>
      <c r="H18" s="51"/>
      <c r="I18" s="84"/>
      <c r="K18" s="51"/>
      <c r="L18" s="51"/>
      <c r="M18" s="84"/>
      <c r="O18" s="51"/>
      <c r="P18" s="51"/>
      <c r="Q18" s="84"/>
      <c r="S18" s="51"/>
      <c r="T18" s="51"/>
      <c r="U18" s="84"/>
      <c r="W18" s="51"/>
      <c r="X18" s="51"/>
      <c r="Y18" s="84"/>
      <c r="AA18" s="51"/>
      <c r="AB18" s="51"/>
      <c r="AC18" s="84"/>
      <c r="AE18" s="51"/>
      <c r="AF18" s="51"/>
      <c r="AG18" s="51"/>
      <c r="AI18" s="51"/>
      <c r="AJ18" s="51"/>
      <c r="AK18" s="51"/>
    </row>
    <row r="19" spans="2:37" x14ac:dyDescent="0.25">
      <c r="D19" s="51"/>
      <c r="E19" s="51"/>
      <c r="F19" s="51"/>
      <c r="G19" s="51"/>
      <c r="H19" s="51"/>
      <c r="I19" s="84"/>
      <c r="K19" s="51"/>
      <c r="L19" s="51"/>
      <c r="M19" s="84"/>
      <c r="O19" s="51"/>
      <c r="P19" s="51"/>
      <c r="Q19" s="84"/>
      <c r="S19" s="51"/>
      <c r="T19" s="51"/>
      <c r="U19" s="84"/>
      <c r="W19" s="51"/>
      <c r="X19" s="51"/>
      <c r="Y19" s="84"/>
      <c r="AA19" s="51"/>
      <c r="AB19" s="51"/>
      <c r="AC19" s="84"/>
      <c r="AE19" s="51"/>
      <c r="AF19" s="51"/>
      <c r="AG19" s="51"/>
      <c r="AI19" s="51"/>
      <c r="AJ19" s="51"/>
      <c r="AK19" s="51"/>
    </row>
    <row r="20" spans="2:37" x14ac:dyDescent="0.25">
      <c r="D20" s="51"/>
      <c r="E20" s="51"/>
      <c r="F20" s="51"/>
      <c r="G20" s="51"/>
      <c r="H20" s="51"/>
      <c r="I20" s="84"/>
      <c r="K20" s="51"/>
      <c r="L20" s="51"/>
      <c r="M20" s="84"/>
      <c r="O20" s="51"/>
      <c r="P20" s="51"/>
      <c r="Q20" s="84"/>
      <c r="S20" s="51"/>
      <c r="T20" s="51"/>
      <c r="U20" s="84"/>
      <c r="W20" s="51"/>
      <c r="X20" s="51"/>
      <c r="Y20" s="84"/>
      <c r="AA20" s="51"/>
      <c r="AB20" s="51"/>
      <c r="AC20" s="84"/>
      <c r="AE20" s="51"/>
      <c r="AF20" s="51"/>
      <c r="AG20" s="51"/>
      <c r="AI20" s="51"/>
      <c r="AJ20" s="51"/>
      <c r="AK20" s="51"/>
    </row>
    <row r="21" spans="2:37" x14ac:dyDescent="0.25">
      <c r="D21" s="51"/>
      <c r="E21" s="51"/>
      <c r="F21" s="51"/>
      <c r="G21" s="51"/>
      <c r="H21" s="51"/>
      <c r="I21" s="84"/>
      <c r="K21" s="51"/>
      <c r="L21" s="51"/>
      <c r="M21" s="84"/>
      <c r="O21" s="51"/>
      <c r="P21" s="51"/>
      <c r="Q21" s="84"/>
      <c r="S21" s="51"/>
      <c r="T21" s="51"/>
      <c r="U21" s="84"/>
      <c r="W21" s="51"/>
      <c r="X21" s="51"/>
      <c r="Y21" s="84"/>
      <c r="AA21" s="51"/>
      <c r="AB21" s="51"/>
      <c r="AC21" s="84"/>
      <c r="AE21" s="51"/>
      <c r="AF21" s="51"/>
      <c r="AG21" s="51"/>
      <c r="AI21" s="51"/>
      <c r="AJ21" s="51"/>
      <c r="AK21" s="51"/>
    </row>
    <row r="22" spans="2:37" x14ac:dyDescent="0.25">
      <c r="D22" s="51"/>
      <c r="E22" s="51"/>
      <c r="F22" s="51"/>
      <c r="G22" s="51"/>
      <c r="H22" s="51"/>
      <c r="I22" s="84"/>
      <c r="K22" s="51"/>
      <c r="L22" s="51"/>
      <c r="M22" s="84"/>
      <c r="O22" s="51"/>
      <c r="P22" s="51"/>
      <c r="Q22" s="84"/>
      <c r="S22" s="51"/>
      <c r="T22" s="51"/>
      <c r="U22" s="84"/>
      <c r="W22" s="51"/>
      <c r="X22" s="51"/>
      <c r="Y22" s="84"/>
      <c r="AA22" s="51"/>
      <c r="AB22" s="51"/>
      <c r="AC22" s="84"/>
      <c r="AE22" s="51"/>
      <c r="AF22" s="51"/>
      <c r="AG22" s="51"/>
      <c r="AI22" s="51"/>
      <c r="AJ22" s="51"/>
      <c r="AK22" s="51"/>
    </row>
    <row r="23" spans="2:37" x14ac:dyDescent="0.25">
      <c r="D23" s="51"/>
      <c r="E23" s="51"/>
      <c r="F23" s="51"/>
      <c r="G23" s="51"/>
      <c r="H23" s="51"/>
      <c r="I23" s="84"/>
      <c r="K23" s="51"/>
      <c r="L23" s="51"/>
      <c r="M23" s="84"/>
      <c r="O23" s="51"/>
      <c r="P23" s="51"/>
      <c r="Q23" s="84"/>
      <c r="S23" s="51"/>
      <c r="T23" s="51"/>
      <c r="U23" s="84"/>
      <c r="W23" s="51"/>
      <c r="X23" s="51"/>
      <c r="Y23" s="84"/>
      <c r="AA23" s="51"/>
      <c r="AB23" s="51"/>
      <c r="AC23" s="84"/>
      <c r="AE23" s="51"/>
      <c r="AF23" s="51"/>
      <c r="AG23" s="51"/>
      <c r="AI23" s="51"/>
      <c r="AJ23" s="51"/>
      <c r="AK23" s="51"/>
    </row>
    <row r="24" spans="2:37" x14ac:dyDescent="0.25">
      <c r="D24" s="51"/>
      <c r="E24" s="51"/>
      <c r="F24" s="51"/>
      <c r="G24" s="51"/>
      <c r="H24" s="51"/>
      <c r="I24" s="84"/>
      <c r="K24" s="51"/>
      <c r="L24" s="51"/>
      <c r="M24" s="84"/>
      <c r="O24" s="51"/>
      <c r="P24" s="51"/>
      <c r="Q24" s="84"/>
      <c r="S24" s="51"/>
      <c r="T24" s="51"/>
      <c r="U24" s="84"/>
      <c r="W24" s="51"/>
      <c r="X24" s="51"/>
      <c r="Y24" s="84"/>
      <c r="AA24" s="51"/>
      <c r="AB24" s="51"/>
      <c r="AC24" s="84"/>
      <c r="AE24" s="51"/>
      <c r="AF24" s="51"/>
      <c r="AG24" s="51"/>
      <c r="AI24" s="51"/>
      <c r="AJ24" s="51"/>
      <c r="AK24" s="51"/>
    </row>
    <row r="25" spans="2:37" ht="15.75" customHeight="1" thickBot="1" x14ac:dyDescent="0.3">
      <c r="B25" s="87"/>
      <c r="C25" s="87"/>
      <c r="D25" s="40"/>
      <c r="E25" s="40"/>
      <c r="G25" s="40"/>
      <c r="H25" s="40"/>
      <c r="I25" s="72"/>
      <c r="K25" s="40"/>
      <c r="L25" s="40"/>
      <c r="M25" s="72"/>
      <c r="O25" s="40"/>
      <c r="P25" s="40"/>
      <c r="Q25" s="72"/>
      <c r="S25" s="40"/>
      <c r="T25" s="40"/>
      <c r="U25" s="72"/>
      <c r="W25" s="40"/>
      <c r="X25" s="40"/>
      <c r="Y25" s="72"/>
      <c r="AA25" s="40"/>
      <c r="AB25" s="40"/>
      <c r="AC25" s="72"/>
      <c r="AE25" s="40"/>
      <c r="AF25" s="40"/>
      <c r="AG25" s="40"/>
      <c r="AI25" s="40"/>
      <c r="AJ25" s="40"/>
      <c r="AK25" s="40"/>
    </row>
    <row r="26" spans="2:37" ht="15.75" customHeight="1" thickBot="1" x14ac:dyDescent="0.3">
      <c r="B26" s="101" t="s">
        <v>25</v>
      </c>
      <c r="C26" s="101">
        <f>SUM(C7:C25)</f>
        <v>0</v>
      </c>
      <c r="D26" s="101">
        <v>1799.998728789006</v>
      </c>
      <c r="E26" s="101">
        <v>56.028108942105845</v>
      </c>
      <c r="G26" s="46">
        <v>18.056521271893459</v>
      </c>
      <c r="H26" s="46">
        <v>34.297046925308557</v>
      </c>
      <c r="I26" s="47">
        <v>0.5493565282634878</v>
      </c>
      <c r="K26" s="46">
        <v>96.884846877149585</v>
      </c>
      <c r="L26" s="46">
        <v>169.7596420684967</v>
      </c>
      <c r="M26" s="47">
        <v>0.42083770025112271</v>
      </c>
      <c r="O26" s="46">
        <v>823.11489863276449</v>
      </c>
      <c r="P26" s="46">
        <v>1839.3215853870067</v>
      </c>
      <c r="Q26" s="47">
        <v>0.4501422388341752</v>
      </c>
      <c r="S26" s="46">
        <v>159.68907799414438</v>
      </c>
      <c r="T26" s="46">
        <v>401.64689492785283</v>
      </c>
      <c r="U26" s="47">
        <v>0.48107057285689747</v>
      </c>
      <c r="W26" s="46">
        <v>252.33201499993569</v>
      </c>
      <c r="X26" s="46">
        <v>899.83477467683906</v>
      </c>
      <c r="Y26" s="47">
        <v>0.35462193421775112</v>
      </c>
      <c r="AA26" s="46">
        <v>898.635252000111</v>
      </c>
      <c r="AB26" s="46">
        <v>3451.4240917222214</v>
      </c>
      <c r="AC26" s="47">
        <v>0.37132174939042262</v>
      </c>
      <c r="AE26" s="46">
        <v>1294.1282652361369</v>
      </c>
      <c r="AF26" s="46">
        <v>3159.2311397155609</v>
      </c>
      <c r="AG26" s="46">
        <v>8503.8955525457714</v>
      </c>
      <c r="AI26" s="46">
        <v>4534.9634328157044</v>
      </c>
      <c r="AJ26" s="46">
        <v>7816.1064836863861</v>
      </c>
      <c r="AK26" s="46">
        <v>15555.628684323861</v>
      </c>
    </row>
    <row r="27" spans="2:37" x14ac:dyDescent="0.25">
      <c r="D27" s="51"/>
      <c r="E27" s="51"/>
      <c r="F27" s="51"/>
      <c r="G27" s="51"/>
      <c r="H27" s="51"/>
      <c r="I27" s="84" t="str">
        <f>IFERROR(G27/H27, "")</f>
        <v/>
      </c>
      <c r="K27" s="51"/>
      <c r="L27" s="51"/>
      <c r="M27" s="84" t="str">
        <f>IFERROR(K27/L27, "")</f>
        <v/>
      </c>
      <c r="O27" s="51"/>
      <c r="P27" s="51"/>
      <c r="Q27" s="84" t="str">
        <f>IFERROR(O27/P27, "")</f>
        <v/>
      </c>
      <c r="S27" s="51"/>
      <c r="T27" s="51"/>
      <c r="U27" s="84" t="str">
        <f>IFERROR(S27/T27, "")</f>
        <v/>
      </c>
      <c r="W27" s="51"/>
      <c r="X27" s="51"/>
      <c r="Y27" s="84" t="str">
        <f>IFERROR(W27/X27, "")</f>
        <v/>
      </c>
      <c r="AA27" s="51"/>
      <c r="AB27" s="51"/>
      <c r="AC27" s="84" t="str">
        <f>IFERROR(AA27/AB27, "")</f>
        <v/>
      </c>
      <c r="AE27" s="51"/>
      <c r="AF27" s="51"/>
      <c r="AG27" s="51"/>
      <c r="AI27" s="51"/>
      <c r="AJ27" s="51"/>
      <c r="AK27" s="51"/>
    </row>
    <row r="28" spans="2:37" x14ac:dyDescent="0.25">
      <c r="D28" s="51"/>
      <c r="E28" s="51"/>
      <c r="F28" s="51"/>
      <c r="G28" s="51"/>
      <c r="H28" s="51"/>
      <c r="I28" s="84" t="str">
        <f>IFERROR(G28/H28, "")</f>
        <v/>
      </c>
      <c r="K28" s="51"/>
      <c r="L28" s="51"/>
      <c r="M28" s="84" t="str">
        <f>IFERROR(K28/L28, "")</f>
        <v/>
      </c>
      <c r="O28" s="51"/>
      <c r="P28" s="51"/>
      <c r="Q28" s="84" t="str">
        <f>IFERROR(O28/P28, "")</f>
        <v/>
      </c>
      <c r="S28" s="51"/>
      <c r="T28" s="51"/>
      <c r="U28" s="84" t="str">
        <f>IFERROR(S28/T28, "")</f>
        <v/>
      </c>
      <c r="W28" s="51"/>
      <c r="X28" s="51"/>
      <c r="Y28" s="84" t="str">
        <f>IFERROR(W28/X28, "")</f>
        <v/>
      </c>
      <c r="AA28" s="51"/>
      <c r="AB28" s="51"/>
      <c r="AC28" s="84" t="str">
        <f>IFERROR(AA28/AB28, "")</f>
        <v/>
      </c>
      <c r="AE28" s="51"/>
      <c r="AF28" s="51"/>
      <c r="AG28" s="51"/>
      <c r="AI28" s="51"/>
      <c r="AJ28" s="51"/>
      <c r="AK28" s="51"/>
    </row>
  </sheetData>
  <mergeCells count="13">
    <mergeCell ref="AE4:AG4"/>
    <mergeCell ref="AI4:AK4"/>
    <mergeCell ref="S4:AC4"/>
    <mergeCell ref="S5:U5"/>
    <mergeCell ref="W5:Y5"/>
    <mergeCell ref="AA5:AC5"/>
    <mergeCell ref="B5:B6"/>
    <mergeCell ref="C5:C6"/>
    <mergeCell ref="G4:Q4"/>
    <mergeCell ref="K5:M5"/>
    <mergeCell ref="O5:Q5"/>
    <mergeCell ref="D5:E5"/>
    <mergeCell ref="G5:I5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B1:G26"/>
  <sheetViews>
    <sheetView workbookViewId="0"/>
  </sheetViews>
  <sheetFormatPr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5" max="6" width="9.140625" style="95" customWidth="1"/>
    <col min="7" max="7" width="13.5703125" style="95" customWidth="1"/>
    <col min="8" max="8" width="9.140625" style="95" customWidth="1"/>
    <col min="9" max="16384" width="9.140625" style="95"/>
  </cols>
  <sheetData>
    <row r="1" spans="2:7" x14ac:dyDescent="0.25">
      <c r="B1" s="59" t="s">
        <v>0</v>
      </c>
      <c r="C1" s="58"/>
    </row>
    <row r="2" spans="2:7" x14ac:dyDescent="0.25">
      <c r="B2" t="s">
        <v>105</v>
      </c>
    </row>
    <row r="3" spans="2:7" ht="15.75" customHeight="1" thickBot="1" x14ac:dyDescent="0.3"/>
    <row r="4" spans="2:7" x14ac:dyDescent="0.25">
      <c r="B4" s="120" t="s">
        <v>106</v>
      </c>
      <c r="C4" s="112" t="s">
        <v>107</v>
      </c>
      <c r="D4" s="112" t="s">
        <v>108</v>
      </c>
      <c r="E4" s="112" t="s">
        <v>88</v>
      </c>
      <c r="F4" s="112" t="s">
        <v>109</v>
      </c>
      <c r="G4" s="112" t="s">
        <v>110</v>
      </c>
    </row>
    <row r="5" spans="2:7" ht="61.5" customHeight="1" thickBot="1" x14ac:dyDescent="0.3">
      <c r="B5" s="113"/>
      <c r="C5" s="113"/>
      <c r="D5" s="113"/>
      <c r="E5" s="113"/>
      <c r="F5" s="113"/>
      <c r="G5" s="113"/>
    </row>
    <row r="6" spans="2:7" x14ac:dyDescent="0.25">
      <c r="B6" s="4" t="s">
        <v>16</v>
      </c>
      <c r="C6" s="12">
        <v>49</v>
      </c>
      <c r="D6" s="12">
        <v>49</v>
      </c>
      <c r="E6" s="12">
        <v>101.6514439582825</v>
      </c>
      <c r="F6" s="12">
        <v>66.280664622783661</v>
      </c>
      <c r="G6" s="20">
        <v>1</v>
      </c>
    </row>
    <row r="7" spans="2:7" x14ac:dyDescent="0.25">
      <c r="B7" s="4" t="s">
        <v>17</v>
      </c>
      <c r="C7" s="12">
        <v>609</v>
      </c>
      <c r="D7" s="12">
        <v>609</v>
      </c>
      <c r="E7" s="12">
        <v>1361.7273473739619</v>
      </c>
      <c r="F7" s="12">
        <v>285.31917002052069</v>
      </c>
      <c r="G7" s="20">
        <v>1</v>
      </c>
    </row>
    <row r="8" spans="2:7" x14ac:dyDescent="0.25">
      <c r="B8" s="4" t="s">
        <v>18</v>
      </c>
      <c r="C8" s="12">
        <v>268</v>
      </c>
      <c r="D8" s="12">
        <v>268</v>
      </c>
      <c r="E8" s="12">
        <v>498.48092234134668</v>
      </c>
      <c r="F8" s="12">
        <v>109.8367504104972</v>
      </c>
      <c r="G8" s="20">
        <v>1</v>
      </c>
    </row>
    <row r="9" spans="2:7" x14ac:dyDescent="0.25">
      <c r="B9" s="9" t="s">
        <v>19</v>
      </c>
      <c r="C9" s="16">
        <v>968</v>
      </c>
      <c r="D9" s="16">
        <v>968</v>
      </c>
      <c r="E9" s="16">
        <v>2158.0698473453522</v>
      </c>
      <c r="F9" s="16">
        <v>622.21969861909747</v>
      </c>
      <c r="G9" s="20">
        <v>1</v>
      </c>
    </row>
    <row r="10" spans="2:7" x14ac:dyDescent="0.25">
      <c r="B10" s="9" t="s">
        <v>20</v>
      </c>
      <c r="C10" s="16">
        <v>48</v>
      </c>
      <c r="D10" s="16">
        <v>48</v>
      </c>
      <c r="E10" s="16">
        <v>59.465240478515618</v>
      </c>
      <c r="F10" s="16">
        <v>26.35454630851746</v>
      </c>
      <c r="G10" s="20">
        <v>1</v>
      </c>
    </row>
    <row r="11" spans="2:7" x14ac:dyDescent="0.25">
      <c r="B11" s="9" t="s">
        <v>21</v>
      </c>
      <c r="C11" s="16">
        <v>0</v>
      </c>
      <c r="D11" s="16">
        <v>0</v>
      </c>
      <c r="E11" s="16">
        <v>0</v>
      </c>
      <c r="F11" s="16">
        <v>0</v>
      </c>
      <c r="G11" s="20" t="s">
        <v>129</v>
      </c>
    </row>
    <row r="12" spans="2:7" x14ac:dyDescent="0.25">
      <c r="B12" s="9" t="s">
        <v>22</v>
      </c>
      <c r="C12" s="16">
        <v>3</v>
      </c>
      <c r="D12" s="16">
        <v>3</v>
      </c>
      <c r="E12" s="16">
        <v>5.2941176891326904</v>
      </c>
      <c r="F12" s="16">
        <v>4</v>
      </c>
      <c r="G12" s="20">
        <v>1</v>
      </c>
    </row>
    <row r="13" spans="2:7" x14ac:dyDescent="0.25">
      <c r="B13" s="9" t="s">
        <v>23</v>
      </c>
      <c r="C13" s="16">
        <v>988</v>
      </c>
      <c r="D13" s="16">
        <v>988</v>
      </c>
      <c r="E13" s="16">
        <v>1622.374646663666</v>
      </c>
      <c r="F13" s="16">
        <v>1729.649392783642</v>
      </c>
      <c r="G13" s="20">
        <v>1</v>
      </c>
    </row>
    <row r="14" spans="2:7" x14ac:dyDescent="0.25">
      <c r="B14" s="9" t="s">
        <v>24</v>
      </c>
      <c r="C14" s="16">
        <v>1140</v>
      </c>
      <c r="D14" s="16">
        <v>1140</v>
      </c>
      <c r="E14" s="16">
        <v>1815.298886179924</v>
      </c>
      <c r="F14" s="16">
        <v>825.43980193510652</v>
      </c>
      <c r="G14" s="20">
        <v>1</v>
      </c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40</v>
      </c>
      <c r="C26" s="64">
        <v>4073</v>
      </c>
      <c r="D26" s="64">
        <v>4073</v>
      </c>
      <c r="E26" s="64">
        <v>7622.3624520301819</v>
      </c>
      <c r="F26" s="64">
        <v>3669.1000247001648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Table3-1</vt:lpstr>
      <vt:lpstr>Table3-2</vt:lpstr>
      <vt:lpstr>Table3-3</vt:lpstr>
      <vt:lpstr>Table3-4</vt:lpstr>
      <vt:lpstr>Table3-5</vt:lpstr>
      <vt:lpstr>Table3-6</vt:lpstr>
      <vt:lpstr>Table3-7</vt:lpstr>
      <vt:lpstr>Table3-8</vt:lpstr>
      <vt:lpstr>Res_Occupancy</vt:lpstr>
      <vt:lpstr>Bldg_Damage</vt:lpstr>
      <vt:lpstr>Bldg_types_A</vt:lpstr>
      <vt:lpstr>Bldg_types_B</vt:lpstr>
      <vt:lpstr>BuildingDamage</vt:lpstr>
      <vt:lpstr>'Table3-6'!_Ref13051046</vt:lpstr>
      <vt:lpstr>'Table3-2'!_Ref35955967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Fletcher O'BRIEN * DGMI</cp:lastModifiedBy>
  <dcterms:created xsi:type="dcterms:W3CDTF">2015-06-05T18:17:20Z</dcterms:created>
  <dcterms:modified xsi:type="dcterms:W3CDTF">2022-05-06T16:20:36Z</dcterms:modified>
</cp:coreProperties>
</file>